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toskar\Downloads\"/>
    </mc:Choice>
  </mc:AlternateContent>
  <xr:revisionPtr revIDLastSave="0" documentId="13_ncr:1_{5AF8143D-6D85-4475-A7E0-84EB585282F7}" xr6:coauthVersionLast="47" xr6:coauthVersionMax="47" xr10:uidLastSave="{00000000-0000-0000-0000-000000000000}"/>
  <bookViews>
    <workbookView xWindow="29250" yWindow="-120" windowWidth="29040" windowHeight="15720" xr2:uid="{00000000-000D-0000-FFFF-FFFF00000000}"/>
  </bookViews>
  <sheets>
    <sheet name="Instructions" sheetId="6" r:id="rId1"/>
    <sheet name="Cash Flow Schedule" sheetId="1" r:id="rId2"/>
    <sheet name="Options" sheetId="7" r:id="rId3"/>
    <sheet name="Excel Amortization Schedule" sheetId="5" r:id="rId4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'Excel Amortization Schedule'!$E$14</definedName>
    <definedName name="InterestRate">'Excel Amortization Schedule'!$E$9</definedName>
    <definedName name="LastCol">MATCH(REPT("z",255),'Excel Amortization Schedule'!$16:$16)</definedName>
    <definedName name="LastRow">MATCH(9.99E+307,'Excel Amortization Schedule'!$B:$B)</definedName>
    <definedName name="LenderName">'Excel Amortization Schedule'!$H$14:$I$14</definedName>
    <definedName name="LoanAmount">'Excel Amortization Schedule'!$E$8</definedName>
    <definedName name="LoanIsGood">('Excel Amortization Schedule'!$E$8*'Excel Amortization Schedule'!$E$9*'Excel Amortization Schedule'!$E$10*'Excel Amortization Schedule'!$E$12)&gt;0</definedName>
    <definedName name="LoanPeriod">'Excel Amortization Schedule'!$E$10</definedName>
    <definedName name="LoanStartDate">'Excel Amortization Schedule'!$E$12</definedName>
    <definedName name="PaymentsPerYear">'Excel Amortization Schedule'!$E$11</definedName>
    <definedName name="_xlnm.Print_Titles" localSheetId="3">'Excel Amortization Schedule'!$16:$16</definedName>
    <definedName name="PrintArea_SET">OFFSET('Excel Amortization Schedule'!$B$6,,,LastRow,LastCol)</definedName>
    <definedName name="RowTitleRegion1..E9">'Excel Amortization Schedule'!$C$8:$D$8</definedName>
    <definedName name="RowTitleRegion2..I7">'Excel Amortization Schedule'!$G$8:$H$8</definedName>
    <definedName name="RowTitleRegion3..E9">'Excel Amortization Schedule'!$C$14</definedName>
    <definedName name="RowTitleRegion4..H9">'Excel Amortization Schedule'!$G$14</definedName>
    <definedName name="ScheduledNumberOfPayments">'Excel Amortization Schedule'!$I$9</definedName>
    <definedName name="ScheduledPayment">'Excel Amortization Schedule'!$I$8</definedName>
    <definedName name="TotalEarlyPayments">SUM(PaymentSchedule[EXTRA PAYMENT])</definedName>
    <definedName name="TotalInterest">SUM(PaymentSchedule[INTEREST])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" l="1"/>
  <c r="CI6" i="1"/>
  <c r="CH6" i="1"/>
  <c r="CG6" i="1"/>
  <c r="CF6" i="1"/>
  <c r="CE6" i="1"/>
  <c r="CD6" i="1"/>
  <c r="CC6" i="1"/>
  <c r="CB6" i="1"/>
  <c r="CA6" i="1"/>
  <c r="BZ6" i="1"/>
  <c r="BY6" i="1"/>
  <c r="BX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BA6" i="1"/>
  <c r="AZ6" i="1"/>
  <c r="AY6" i="1"/>
  <c r="AX6" i="1"/>
  <c r="AV6" i="1"/>
  <c r="AU6" i="1"/>
  <c r="AT6" i="1"/>
  <c r="AS6" i="1"/>
  <c r="AR6" i="1"/>
  <c r="AQ6" i="1"/>
  <c r="AP6" i="1"/>
  <c r="AO6" i="1"/>
  <c r="AN6" i="1"/>
  <c r="AM6" i="1"/>
  <c r="AL6" i="1"/>
  <c r="AK6" i="1"/>
  <c r="CJ6" i="1"/>
  <c r="BW6" i="1"/>
  <c r="BJ6" i="1"/>
  <c r="AW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E12" i="5"/>
  <c r="K10" i="1"/>
  <c r="J11" i="1"/>
  <c r="D10" i="1"/>
  <c r="J7" i="1"/>
  <c r="CI16" i="1" l="1"/>
  <c r="CH16" i="1"/>
  <c r="CG16" i="1"/>
  <c r="CF16" i="1"/>
  <c r="CE16" i="1"/>
  <c r="CD16" i="1"/>
  <c r="CC16" i="1"/>
  <c r="CB16" i="1"/>
  <c r="CA16" i="1"/>
  <c r="BZ16" i="1"/>
  <c r="BY16" i="1"/>
  <c r="BX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V16" i="1"/>
  <c r="U16" i="1"/>
  <c r="T16" i="1"/>
  <c r="S16" i="1"/>
  <c r="R16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 l="1"/>
  <c r="C18" i="1"/>
  <c r="C19" i="1"/>
  <c r="CJ15" i="1" l="1"/>
  <c r="BW15" i="1"/>
  <c r="BJ15" i="1"/>
  <c r="AW15" i="1"/>
  <c r="AJ15" i="1"/>
  <c r="W15" i="1"/>
  <c r="J15" i="1"/>
  <c r="E39" i="1"/>
  <c r="CK15" i="1" l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V34" i="1"/>
  <c r="U34" i="1"/>
  <c r="T34" i="1"/>
  <c r="S34" i="1"/>
  <c r="R34" i="1"/>
  <c r="Q34" i="1"/>
  <c r="P34" i="1"/>
  <c r="O34" i="1"/>
  <c r="N34" i="1"/>
  <c r="M34" i="1"/>
  <c r="L34" i="1"/>
  <c r="K34" i="1"/>
  <c r="I34" i="1"/>
  <c r="H34" i="1"/>
  <c r="G34" i="1"/>
  <c r="F34" i="1"/>
  <c r="E34" i="1"/>
  <c r="D34" i="1"/>
  <c r="CJ32" i="1"/>
  <c r="BW32" i="1"/>
  <c r="BJ32" i="1"/>
  <c r="AW32" i="1"/>
  <c r="AJ32" i="1"/>
  <c r="W32" i="1"/>
  <c r="J32" i="1"/>
  <c r="CJ33" i="1"/>
  <c r="BW33" i="1"/>
  <c r="BJ33" i="1"/>
  <c r="AW33" i="1"/>
  <c r="AJ33" i="1"/>
  <c r="J33" i="1"/>
  <c r="CJ22" i="1"/>
  <c r="BW22" i="1"/>
  <c r="BJ22" i="1"/>
  <c r="AW22" i="1"/>
  <c r="AJ22" i="1"/>
  <c r="W22" i="1"/>
  <c r="J22" i="1"/>
  <c r="CJ21" i="1"/>
  <c r="BW21" i="1"/>
  <c r="BJ21" i="1"/>
  <c r="AW21" i="1"/>
  <c r="AJ21" i="1"/>
  <c r="W21" i="1"/>
  <c r="J21" i="1"/>
  <c r="I10" i="1"/>
  <c r="H10" i="1"/>
  <c r="G10" i="1"/>
  <c r="F10" i="1"/>
  <c r="E10" i="1"/>
  <c r="V10" i="1"/>
  <c r="U10" i="1"/>
  <c r="T10" i="1"/>
  <c r="S10" i="1"/>
  <c r="R10" i="1"/>
  <c r="Q10" i="1"/>
  <c r="P10" i="1"/>
  <c r="O10" i="1"/>
  <c r="N10" i="1"/>
  <c r="M10" i="1"/>
  <c r="L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CH10" i="1"/>
  <c r="CG10" i="1"/>
  <c r="CF10" i="1"/>
  <c r="CE10" i="1"/>
  <c r="CD10" i="1"/>
  <c r="CC10" i="1"/>
  <c r="CB10" i="1"/>
  <c r="CA10" i="1"/>
  <c r="BZ10" i="1"/>
  <c r="BY10" i="1"/>
  <c r="BX10" i="1"/>
  <c r="CI10" i="1"/>
  <c r="CK32" i="1" l="1"/>
  <c r="BJ10" i="1"/>
  <c r="W10" i="1"/>
  <c r="J10" i="1"/>
  <c r="W33" i="1"/>
  <c r="CK33" i="1" s="1"/>
  <c r="BW10" i="1"/>
  <c r="CJ10" i="1"/>
  <c r="AW10" i="1"/>
  <c r="AJ10" i="1"/>
  <c r="CK22" i="1"/>
  <c r="CK21" i="1"/>
  <c r="CK10" i="1" l="1"/>
  <c r="C10" i="1" s="1"/>
  <c r="CJ31" i="1" l="1"/>
  <c r="CJ34" i="1" s="1"/>
  <c r="CJ23" i="1"/>
  <c r="CJ14" i="1"/>
  <c r="CJ16" i="1" s="1"/>
  <c r="CJ11" i="1"/>
  <c r="CJ9" i="1"/>
  <c r="BW31" i="1"/>
  <c r="BW34" i="1" s="1"/>
  <c r="BW23" i="1"/>
  <c r="BW14" i="1"/>
  <c r="BW16" i="1" s="1"/>
  <c r="BW11" i="1"/>
  <c r="BW9" i="1"/>
  <c r="BJ31" i="1"/>
  <c r="BJ34" i="1" s="1"/>
  <c r="BJ23" i="1"/>
  <c r="BJ14" i="1"/>
  <c r="BJ16" i="1" s="1"/>
  <c r="BJ11" i="1"/>
  <c r="BJ9" i="1"/>
  <c r="AW31" i="1"/>
  <c r="AW34" i="1" s="1"/>
  <c r="AW23" i="1"/>
  <c r="AW14" i="1"/>
  <c r="AW16" i="1" s="1"/>
  <c r="AW11" i="1"/>
  <c r="AW9" i="1"/>
  <c r="AJ31" i="1"/>
  <c r="AJ34" i="1" s="1"/>
  <c r="AJ23" i="1"/>
  <c r="AJ14" i="1"/>
  <c r="AJ16" i="1" s="1"/>
  <c r="AJ11" i="1"/>
  <c r="AJ9" i="1"/>
  <c r="W23" i="1"/>
  <c r="W14" i="1"/>
  <c r="W16" i="1" s="1"/>
  <c r="W11" i="1"/>
  <c r="W9" i="1"/>
  <c r="J23" i="1"/>
  <c r="J14" i="1"/>
  <c r="J16" i="1" s="1"/>
  <c r="J9" i="1"/>
  <c r="CK9" i="1" s="1"/>
  <c r="C9" i="1" l="1"/>
  <c r="C28" i="1" s="1"/>
  <c r="W12" i="1"/>
  <c r="CK11" i="1"/>
  <c r="C11" i="1" s="1"/>
  <c r="CK23" i="1"/>
  <c r="CK14" i="1"/>
  <c r="CK16" i="1" s="1"/>
  <c r="CJ12" i="1"/>
  <c r="AJ12" i="1"/>
  <c r="J12" i="1"/>
  <c r="AW12" i="1"/>
  <c r="BW12" i="1"/>
  <c r="BJ12" i="1"/>
  <c r="CK12" i="1" l="1"/>
  <c r="CI48" i="1"/>
  <c r="CJ48" i="1" s="1"/>
  <c r="CK48" i="1" s="1"/>
  <c r="CH48" i="1"/>
  <c r="CG48" i="1"/>
  <c r="CF48" i="1"/>
  <c r="CE48" i="1"/>
  <c r="CD48" i="1"/>
  <c r="CI12" i="1"/>
  <c r="CH12" i="1"/>
  <c r="CG12" i="1"/>
  <c r="CF12" i="1"/>
  <c r="CE12" i="1"/>
  <c r="CD12" i="1"/>
  <c r="CC48" i="1"/>
  <c r="CB48" i="1"/>
  <c r="CA48" i="1"/>
  <c r="BZ48" i="1"/>
  <c r="BY48" i="1"/>
  <c r="BX48" i="1"/>
  <c r="BV48" i="1"/>
  <c r="BW48" i="1" s="1"/>
  <c r="BU48" i="1"/>
  <c r="BT48" i="1"/>
  <c r="BS48" i="1"/>
  <c r="BR48" i="1"/>
  <c r="BQ48" i="1"/>
  <c r="CC12" i="1"/>
  <c r="CB12" i="1"/>
  <c r="CA12" i="1"/>
  <c r="BZ12" i="1"/>
  <c r="BY12" i="1"/>
  <c r="BX12" i="1"/>
  <c r="BV12" i="1"/>
  <c r="BU12" i="1"/>
  <c r="BT12" i="1"/>
  <c r="BS12" i="1"/>
  <c r="BR12" i="1"/>
  <c r="BQ12" i="1"/>
  <c r="BP48" i="1"/>
  <c r="BO48" i="1"/>
  <c r="BN48" i="1"/>
  <c r="BM48" i="1"/>
  <c r="BL48" i="1"/>
  <c r="BK48" i="1"/>
  <c r="BI48" i="1"/>
  <c r="BJ48" i="1" s="1"/>
  <c r="BH48" i="1"/>
  <c r="BG48" i="1"/>
  <c r="BF48" i="1"/>
  <c r="BE48" i="1"/>
  <c r="BD48" i="1"/>
  <c r="BP12" i="1"/>
  <c r="BO12" i="1"/>
  <c r="BN12" i="1"/>
  <c r="BM12" i="1"/>
  <c r="BL12" i="1"/>
  <c r="BK12" i="1"/>
  <c r="BI12" i="1"/>
  <c r="BH12" i="1"/>
  <c r="BG12" i="1"/>
  <c r="BF12" i="1"/>
  <c r="BE12" i="1"/>
  <c r="BD12" i="1"/>
  <c r="BC48" i="1"/>
  <c r="BB48" i="1"/>
  <c r="BA48" i="1"/>
  <c r="AZ48" i="1"/>
  <c r="AY48" i="1"/>
  <c r="AX48" i="1"/>
  <c r="AV48" i="1"/>
  <c r="AW48" i="1" s="1"/>
  <c r="AU48" i="1"/>
  <c r="AT48" i="1"/>
  <c r="AS48" i="1"/>
  <c r="AR48" i="1"/>
  <c r="AQ48" i="1"/>
  <c r="BC12" i="1"/>
  <c r="BB12" i="1"/>
  <c r="BA12" i="1"/>
  <c r="AZ12" i="1"/>
  <c r="AY12" i="1"/>
  <c r="AX12" i="1"/>
  <c r="AV12" i="1"/>
  <c r="AU12" i="1"/>
  <c r="AT12" i="1"/>
  <c r="AS12" i="1"/>
  <c r="AR12" i="1"/>
  <c r="AQ12" i="1"/>
  <c r="M48" i="1"/>
  <c r="L48" i="1"/>
  <c r="K48" i="1"/>
  <c r="I48" i="1"/>
  <c r="J48" i="1" s="1"/>
  <c r="H48" i="1"/>
  <c r="G48" i="1"/>
  <c r="F48" i="1"/>
  <c r="E48" i="1"/>
  <c r="AP12" i="1"/>
  <c r="AO12" i="1"/>
  <c r="AN12" i="1"/>
  <c r="AM12" i="1"/>
  <c r="AL12" i="1"/>
  <c r="AK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V12" i="1"/>
  <c r="U12" i="1"/>
  <c r="T12" i="1"/>
  <c r="S12" i="1"/>
  <c r="R12" i="1"/>
  <c r="Q12" i="1"/>
  <c r="P12" i="1"/>
  <c r="O12" i="1"/>
  <c r="N12" i="1"/>
  <c r="M12" i="1"/>
  <c r="L12" i="1"/>
  <c r="K12" i="1"/>
  <c r="I12" i="1"/>
  <c r="H12" i="1"/>
  <c r="G12" i="1"/>
  <c r="F12" i="1"/>
  <c r="E12" i="1"/>
  <c r="D12" i="1"/>
  <c r="D28" i="1" l="1"/>
  <c r="P48" i="1" l="1"/>
  <c r="O48" i="1"/>
  <c r="N48" i="1"/>
  <c r="J31" i="1" l="1"/>
  <c r="J34" i="1" s="1"/>
  <c r="W31" i="1"/>
  <c r="W34" i="1" s="1"/>
  <c r="AP48" i="1"/>
  <c r="AO48" i="1"/>
  <c r="AN48" i="1"/>
  <c r="CK31" i="1" l="1"/>
  <c r="CK34" i="1" s="1"/>
  <c r="Q48" i="1"/>
  <c r="R48" i="1"/>
  <c r="S48" i="1"/>
  <c r="T48" i="1"/>
  <c r="U48" i="1"/>
  <c r="V48" i="1"/>
  <c r="W48" i="1" s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 s="1"/>
  <c r="AK48" i="1"/>
  <c r="AL48" i="1"/>
  <c r="AM48" i="1"/>
  <c r="CI35" i="1" l="1"/>
  <c r="CE35" i="1"/>
  <c r="CA35" i="1"/>
  <c r="BV35" i="1"/>
  <c r="BR35" i="1"/>
  <c r="BN35" i="1"/>
  <c r="BI35" i="1"/>
  <c r="BE35" i="1"/>
  <c r="BA35" i="1"/>
  <c r="AV35" i="1"/>
  <c r="AR35" i="1"/>
  <c r="AN35" i="1"/>
  <c r="AI35" i="1"/>
  <c r="AE35" i="1"/>
  <c r="AA35" i="1"/>
  <c r="V35" i="1"/>
  <c r="R35" i="1"/>
  <c r="N35" i="1"/>
  <c r="I35" i="1"/>
  <c r="E35" i="1"/>
  <c r="CH35" i="1"/>
  <c r="CD35" i="1"/>
  <c r="BZ35" i="1"/>
  <c r="BU35" i="1"/>
  <c r="BQ35" i="1"/>
  <c r="BM35" i="1"/>
  <c r="BH35" i="1"/>
  <c r="BD35" i="1"/>
  <c r="AZ35" i="1"/>
  <c r="AU35" i="1"/>
  <c r="AQ35" i="1"/>
  <c r="AM35" i="1"/>
  <c r="AH35" i="1"/>
  <c r="AD35" i="1"/>
  <c r="Z35" i="1"/>
  <c r="U35" i="1"/>
  <c r="Q35" i="1"/>
  <c r="M35" i="1"/>
  <c r="H35" i="1"/>
  <c r="CG35" i="1"/>
  <c r="CC35" i="1"/>
  <c r="BY35" i="1"/>
  <c r="BT35" i="1"/>
  <c r="BP35" i="1"/>
  <c r="BL35" i="1"/>
  <c r="BG35" i="1"/>
  <c r="BC35" i="1"/>
  <c r="AY35" i="1"/>
  <c r="BJ35" i="1" s="1"/>
  <c r="AT35" i="1"/>
  <c r="AP35" i="1"/>
  <c r="AL35" i="1"/>
  <c r="AG35" i="1"/>
  <c r="AC35" i="1"/>
  <c r="Y35" i="1"/>
  <c r="T35" i="1"/>
  <c r="P35" i="1"/>
  <c r="L35" i="1"/>
  <c r="G35" i="1"/>
  <c r="BS35" i="1"/>
  <c r="BO35" i="1"/>
  <c r="BF35" i="1"/>
  <c r="AO35" i="1"/>
  <c r="AF35" i="1"/>
  <c r="O35" i="1"/>
  <c r="F35" i="1"/>
  <c r="CF35" i="1"/>
  <c r="AB35" i="1"/>
  <c r="CB35" i="1"/>
  <c r="BB35" i="1"/>
  <c r="AS35" i="1"/>
  <c r="S35" i="1"/>
  <c r="AJ35" i="1"/>
  <c r="X35" i="1"/>
  <c r="AK35" i="1"/>
  <c r="BK35" i="1"/>
  <c r="K35" i="1"/>
  <c r="D35" i="1"/>
  <c r="AX35" i="1"/>
  <c r="BX35" i="1"/>
  <c r="E37" i="1" l="1"/>
  <c r="E42" i="1" s="1"/>
  <c r="W35" i="1"/>
  <c r="D37" i="1"/>
  <c r="D42" i="1" s="1"/>
  <c r="D44" i="1" s="1"/>
  <c r="E7" i="1" s="1"/>
  <c r="J35" i="1"/>
  <c r="CJ35" i="1"/>
  <c r="BW35" i="1"/>
  <c r="AW35" i="1"/>
  <c r="E25" i="1" l="1"/>
  <c r="E28" i="1" s="1"/>
  <c r="E44" i="1" s="1"/>
  <c r="F7" i="1" s="1"/>
  <c r="CK35" i="1"/>
  <c r="E47" i="1" l="1"/>
  <c r="F39" i="1" l="1"/>
  <c r="E49" i="1"/>
  <c r="F36" i="1" s="1"/>
  <c r="F37" i="1" s="1"/>
  <c r="F42" i="1" l="1"/>
  <c r="F25" i="1" s="1"/>
  <c r="F28" i="1" s="1"/>
  <c r="F44" i="1" s="1"/>
  <c r="G7" i="1" s="1"/>
  <c r="F47" i="1" l="1"/>
  <c r="F49" i="1" s="1"/>
  <c r="G36" i="1" s="1"/>
  <c r="G39" i="1" l="1"/>
  <c r="G37" i="1"/>
  <c r="G42" i="1" l="1"/>
  <c r="G25" i="1" s="1"/>
  <c r="G28" i="1" s="1"/>
  <c r="G44" i="1" s="1"/>
  <c r="H7" i="1" s="1"/>
  <c r="G47" i="1" l="1"/>
  <c r="G49" i="1" s="1"/>
  <c r="H36" i="1" s="1"/>
  <c r="H39" i="1" l="1"/>
  <c r="H37" i="1"/>
  <c r="H42" i="1" l="1"/>
  <c r="H25" i="1" s="1"/>
  <c r="H28" i="1" s="1"/>
  <c r="H44" i="1" s="1"/>
  <c r="I7" i="1" s="1"/>
  <c r="H47" i="1" l="1"/>
  <c r="H49" i="1" s="1"/>
  <c r="I36" i="1" s="1"/>
  <c r="I39" i="1" l="1"/>
  <c r="J39" i="1" s="1"/>
  <c r="I37" i="1"/>
  <c r="J36" i="1"/>
  <c r="I42" i="1" l="1"/>
  <c r="I25" i="1" s="1"/>
  <c r="J25" i="1" s="1"/>
  <c r="J28" i="1" s="1"/>
  <c r="J42" i="1"/>
  <c r="J37" i="1"/>
  <c r="I47" i="1" l="1"/>
  <c r="J47" i="1" s="1"/>
  <c r="K39" i="1" s="1"/>
  <c r="I28" i="1"/>
  <c r="I44" i="1" s="1"/>
  <c r="K7" i="1" s="1"/>
  <c r="J44" i="1"/>
  <c r="W7" i="1" s="1"/>
  <c r="I49" i="1" l="1"/>
  <c r="K36" i="1" s="1"/>
  <c r="K37" i="1" s="1"/>
  <c r="K42" i="1" s="1"/>
  <c r="K25" i="1" s="1"/>
  <c r="K28" i="1" l="1"/>
  <c r="K44" i="1" s="1"/>
  <c r="L7" i="1" s="1"/>
  <c r="K47" i="1"/>
  <c r="K49" i="1" l="1"/>
  <c r="L36" i="1" s="1"/>
  <c r="L39" i="1" l="1"/>
  <c r="L37" i="1"/>
  <c r="L42" i="1" l="1"/>
  <c r="L25" i="1" s="1"/>
  <c r="L47" i="1" s="1"/>
  <c r="L28" i="1" l="1"/>
  <c r="L44" i="1" s="1"/>
  <c r="M7" i="1" s="1"/>
  <c r="L49" i="1"/>
  <c r="M36" i="1" s="1"/>
  <c r="M39" i="1" l="1"/>
  <c r="M37" i="1"/>
  <c r="M42" i="1" l="1"/>
  <c r="M25" i="1" s="1"/>
  <c r="M28" i="1" s="1"/>
  <c r="M44" i="1" s="1"/>
  <c r="N7" i="1" s="1"/>
  <c r="M47" i="1" l="1"/>
  <c r="M49" i="1" l="1"/>
  <c r="N36" i="1" s="1"/>
  <c r="N37" i="1" s="1"/>
  <c r="N39" i="1" l="1"/>
  <c r="N42" i="1" s="1"/>
  <c r="N25" i="1" s="1"/>
  <c r="N28" i="1" s="1"/>
  <c r="N44" i="1" s="1"/>
  <c r="O7" i="1" s="1"/>
  <c r="N47" i="1" l="1"/>
  <c r="N49" i="1" s="1"/>
  <c r="O36" i="1" s="1"/>
  <c r="O39" i="1" l="1"/>
  <c r="O37" i="1"/>
  <c r="O42" i="1" l="1"/>
  <c r="O25" i="1" s="1"/>
  <c r="O28" i="1" s="1"/>
  <c r="O44" i="1" s="1"/>
  <c r="P7" i="1" s="1"/>
  <c r="O47" i="1" l="1"/>
  <c r="O49" i="1" l="1"/>
  <c r="P36" i="1" s="1"/>
  <c r="P37" i="1" s="1"/>
  <c r="P39" i="1" l="1"/>
  <c r="P42" i="1" s="1"/>
  <c r="P25" i="1" s="1"/>
  <c r="P28" i="1" s="1"/>
  <c r="P44" i="1" s="1"/>
  <c r="Q7" i="1" s="1"/>
  <c r="P47" i="1" l="1"/>
  <c r="P49" i="1" l="1"/>
  <c r="Q36" i="1" s="1"/>
  <c r="Q37" i="1" s="1"/>
  <c r="Q39" i="1" l="1"/>
  <c r="Q42" i="1" s="1"/>
  <c r="Q25" i="1" s="1"/>
  <c r="Q28" i="1" s="1"/>
  <c r="Q44" i="1" s="1"/>
  <c r="R7" i="1" s="1"/>
  <c r="Q47" i="1" l="1"/>
  <c r="Q49" i="1" l="1"/>
  <c r="R36" i="1" s="1"/>
  <c r="R37" i="1" s="1"/>
  <c r="R39" i="1" l="1"/>
  <c r="R42" i="1" s="1"/>
  <c r="R25" i="1" s="1"/>
  <c r="R28" i="1" s="1"/>
  <c r="R44" i="1" s="1"/>
  <c r="S7" i="1" s="1"/>
  <c r="R47" i="1" l="1"/>
  <c r="R49" i="1" s="1"/>
  <c r="S36" i="1" s="1"/>
  <c r="S37" i="1" s="1"/>
  <c r="S39" i="1" l="1"/>
  <c r="S42" i="1" s="1"/>
  <c r="S25" i="1" s="1"/>
  <c r="S47" i="1" s="1"/>
  <c r="S49" i="1" s="1"/>
  <c r="T36" i="1" s="1"/>
  <c r="T37" i="1" s="1"/>
  <c r="S28" i="1" l="1"/>
  <c r="S44" i="1" s="1"/>
  <c r="T7" i="1" s="1"/>
  <c r="T39" i="1"/>
  <c r="T42" i="1" s="1"/>
  <c r="T25" i="1" l="1"/>
  <c r="T47" i="1" s="1"/>
  <c r="T49" i="1" s="1"/>
  <c r="U36" i="1" s="1"/>
  <c r="U37" i="1" s="1"/>
  <c r="U39" i="1" l="1"/>
  <c r="U42" i="1" s="1"/>
  <c r="T28" i="1"/>
  <c r="T44" i="1" s="1"/>
  <c r="U7" i="1" s="1"/>
  <c r="U25" i="1" s="1"/>
  <c r="U47" i="1" s="1"/>
  <c r="U49" i="1" s="1"/>
  <c r="U28" i="1" l="1"/>
  <c r="U44" i="1" s="1"/>
  <c r="V7" i="1" s="1"/>
  <c r="V36" i="1"/>
  <c r="V37" i="1" s="1"/>
  <c r="V39" i="1"/>
  <c r="W39" i="1" s="1"/>
  <c r="W36" i="1" l="1"/>
  <c r="W37" i="1" s="1"/>
  <c r="V42" i="1"/>
  <c r="V25" i="1" s="1"/>
  <c r="W25" i="1" s="1"/>
  <c r="W28" i="1" s="1"/>
  <c r="W42" i="1" l="1"/>
  <c r="W44" i="1" s="1"/>
  <c r="AJ7" i="1" s="1"/>
  <c r="V47" i="1"/>
  <c r="W47" i="1" s="1"/>
  <c r="X39" i="1" s="1"/>
  <c r="V28" i="1"/>
  <c r="V44" i="1" s="1"/>
  <c r="X7" i="1" s="1"/>
  <c r="V49" i="1" l="1"/>
  <c r="X36" i="1" s="1"/>
  <c r="X37" i="1" s="1"/>
  <c r="X42" i="1" s="1"/>
  <c r="X25" i="1" s="1"/>
  <c r="X28" i="1" s="1"/>
  <c r="X44" i="1" s="1"/>
  <c r="Y7" i="1" s="1"/>
  <c r="X47" i="1" l="1"/>
  <c r="X49" i="1" s="1"/>
  <c r="Y36" i="1" s="1"/>
  <c r="Y39" i="1" l="1"/>
  <c r="Y37" i="1"/>
  <c r="Y42" i="1" l="1"/>
  <c r="Y25" i="1" s="1"/>
  <c r="Y47" i="1" s="1"/>
  <c r="Y28" i="1" l="1"/>
  <c r="Y44" i="1" s="1"/>
  <c r="Z7" i="1" s="1"/>
  <c r="Y49" i="1"/>
  <c r="Z36" i="1" s="1"/>
  <c r="Z39" i="1" l="1"/>
  <c r="Z37" i="1"/>
  <c r="Z42" i="1" l="1"/>
  <c r="Z25" i="1" s="1"/>
  <c r="Z28" i="1" s="1"/>
  <c r="Z44" i="1" s="1"/>
  <c r="AA7" i="1" s="1"/>
  <c r="Z47" i="1" l="1"/>
  <c r="Z49" i="1" l="1"/>
  <c r="AA36" i="1" s="1"/>
  <c r="AA37" i="1" s="1"/>
  <c r="AA39" i="1" l="1"/>
  <c r="AA42" i="1" s="1"/>
  <c r="AA25" i="1" s="1"/>
  <c r="AA28" i="1" s="1"/>
  <c r="AA44" i="1" s="1"/>
  <c r="AB7" i="1" s="1"/>
  <c r="AA47" i="1" l="1"/>
  <c r="AA49" i="1" l="1"/>
  <c r="AB36" i="1" s="1"/>
  <c r="AB37" i="1" s="1"/>
  <c r="AB39" i="1" l="1"/>
  <c r="AB42" i="1" s="1"/>
  <c r="AB25" i="1" s="1"/>
  <c r="AB28" i="1" s="1"/>
  <c r="AB44" i="1" s="1"/>
  <c r="AC7" i="1" s="1"/>
  <c r="AB47" i="1" l="1"/>
  <c r="AB49" i="1" l="1"/>
  <c r="AC36" i="1" s="1"/>
  <c r="AC37" i="1" s="1"/>
  <c r="AC39" i="1" l="1"/>
  <c r="AC42" i="1" s="1"/>
  <c r="AC25" i="1" s="1"/>
  <c r="AC28" i="1" s="1"/>
  <c r="AC44" i="1" s="1"/>
  <c r="AD7" i="1" s="1"/>
  <c r="AC47" i="1" l="1"/>
  <c r="AC49" i="1" l="1"/>
  <c r="AD36" i="1" s="1"/>
  <c r="AD37" i="1" s="1"/>
  <c r="AD39" i="1" l="1"/>
  <c r="AD42" i="1" s="1"/>
  <c r="AD25" i="1" s="1"/>
  <c r="AD28" i="1" s="1"/>
  <c r="AD44" i="1" s="1"/>
  <c r="AE7" i="1" s="1"/>
  <c r="AD47" i="1" l="1"/>
  <c r="AD49" i="1" s="1"/>
  <c r="AE36" i="1" s="1"/>
  <c r="AE37" i="1" s="1"/>
  <c r="AE39" i="1" l="1"/>
  <c r="AE42" i="1" s="1"/>
  <c r="AE25" i="1" s="1"/>
  <c r="AE47" i="1" l="1"/>
  <c r="AE28" i="1"/>
  <c r="AE44" i="1" s="1"/>
  <c r="AF7" i="1" s="1"/>
  <c r="AE49" i="1" l="1"/>
  <c r="AF36" i="1" s="1"/>
  <c r="AF37" i="1" s="1"/>
  <c r="AF39" i="1" l="1"/>
  <c r="AF42" i="1" s="1"/>
  <c r="AF25" i="1" s="1"/>
  <c r="AF28" i="1" s="1"/>
  <c r="AF44" i="1" s="1"/>
  <c r="AG7" i="1" s="1"/>
  <c r="AF47" i="1" l="1"/>
  <c r="AF49" i="1" l="1"/>
  <c r="AG36" i="1" s="1"/>
  <c r="AG37" i="1" s="1"/>
  <c r="AG39" i="1" l="1"/>
  <c r="AG42" i="1" s="1"/>
  <c r="AG25" i="1" s="1"/>
  <c r="AG47" i="1" s="1"/>
  <c r="AG28" i="1" l="1"/>
  <c r="AG44" i="1" s="1"/>
  <c r="AH7" i="1" s="1"/>
  <c r="AG49" i="1"/>
  <c r="AH36" i="1" s="1"/>
  <c r="AH39" i="1" l="1"/>
  <c r="AH37" i="1"/>
  <c r="AH42" i="1" l="1"/>
  <c r="AH25" i="1" s="1"/>
  <c r="AH28" i="1" s="1"/>
  <c r="AH44" i="1" s="1"/>
  <c r="AI7" i="1" s="1"/>
  <c r="AH47" i="1" l="1"/>
  <c r="AH49" i="1" l="1"/>
  <c r="AI36" i="1" s="1"/>
  <c r="AJ36" i="1" s="1"/>
  <c r="AI37" i="1" l="1"/>
  <c r="AI39" i="1"/>
  <c r="AJ39" i="1" s="1"/>
  <c r="AJ42" i="1" s="1"/>
  <c r="AJ37" i="1"/>
  <c r="AI42" i="1" l="1"/>
  <c r="AI25" i="1" s="1"/>
  <c r="AI47" i="1" l="1"/>
  <c r="AI28" i="1"/>
  <c r="AI44" i="1" s="1"/>
  <c r="AK7" i="1" s="1"/>
  <c r="AJ25" i="1"/>
  <c r="AJ28" i="1" l="1"/>
  <c r="AJ44" i="1" s="1"/>
  <c r="AW7" i="1" s="1"/>
  <c r="AJ47" i="1"/>
  <c r="AK39" i="1" s="1"/>
  <c r="AI49" i="1"/>
  <c r="AK36" i="1" s="1"/>
  <c r="AK37" i="1" s="1"/>
  <c r="AK42" i="1" l="1"/>
  <c r="AK25" i="1" s="1"/>
  <c r="AK28" i="1" s="1"/>
  <c r="AK44" i="1" s="1"/>
  <c r="AL7" i="1" s="1"/>
  <c r="AK47" i="1" l="1"/>
  <c r="AK49" i="1" s="1"/>
  <c r="AL36" i="1" s="1"/>
  <c r="AL37" i="1" s="1"/>
  <c r="AL39" i="1" l="1"/>
  <c r="AL42" i="1" s="1"/>
  <c r="AL25" i="1" s="1"/>
  <c r="AL47" i="1" s="1"/>
  <c r="AL28" i="1" l="1"/>
  <c r="AL44" i="1" s="1"/>
  <c r="AM7" i="1" s="1"/>
  <c r="AL49" i="1"/>
  <c r="AM36" i="1" s="1"/>
  <c r="AM39" i="1" l="1"/>
  <c r="AM37" i="1"/>
  <c r="AM42" i="1" l="1"/>
  <c r="AM25" i="1" s="1"/>
  <c r="AM28" i="1" s="1"/>
  <c r="AM44" i="1" s="1"/>
  <c r="AN7" i="1" s="1"/>
  <c r="AM47" i="1" l="1"/>
  <c r="AM49" i="1" s="1"/>
  <c r="AN36" i="1" s="1"/>
  <c r="AN39" i="1" l="1"/>
  <c r="AN37" i="1"/>
  <c r="AN42" i="1" l="1"/>
  <c r="AN25" i="1" s="1"/>
  <c r="AN47" i="1" s="1"/>
  <c r="AN28" i="1" l="1"/>
  <c r="AN44" i="1" s="1"/>
  <c r="AO7" i="1" s="1"/>
  <c r="AN49" i="1"/>
  <c r="AO36" i="1" s="1"/>
  <c r="AO39" i="1" l="1"/>
  <c r="AO37" i="1"/>
  <c r="AO42" i="1" l="1"/>
  <c r="AO25" i="1" s="1"/>
  <c r="AO28" i="1" s="1"/>
  <c r="AO44" i="1" s="1"/>
  <c r="AP7" i="1" s="1"/>
  <c r="AO47" i="1" l="1"/>
  <c r="AO49" i="1" s="1"/>
  <c r="AP36" i="1" s="1"/>
  <c r="AP39" i="1" l="1"/>
  <c r="AP37" i="1"/>
  <c r="AP42" i="1" l="1"/>
  <c r="AP25" i="1" s="1"/>
  <c r="AP47" i="1" s="1"/>
  <c r="AP28" i="1" l="1"/>
  <c r="AP44" i="1" s="1"/>
  <c r="AQ7" i="1" s="1"/>
  <c r="AP49" i="1"/>
  <c r="AQ36" i="1" s="1"/>
  <c r="AQ39" i="1" l="1"/>
  <c r="AQ37" i="1"/>
  <c r="AQ42" i="1" l="1"/>
  <c r="AQ25" i="1" s="1"/>
  <c r="AQ28" i="1" s="1"/>
  <c r="AQ44" i="1" s="1"/>
  <c r="AR7" i="1" s="1"/>
  <c r="AQ47" i="1" l="1"/>
  <c r="AQ49" i="1" l="1"/>
  <c r="AR36" i="1" s="1"/>
  <c r="AR37" i="1" s="1"/>
  <c r="AR39" i="1" l="1"/>
  <c r="AR42" i="1" s="1"/>
  <c r="AR25" i="1" s="1"/>
  <c r="AR28" i="1" s="1"/>
  <c r="AR44" i="1" s="1"/>
  <c r="AS7" i="1" s="1"/>
  <c r="AR47" i="1" l="1"/>
  <c r="AR49" i="1" s="1"/>
  <c r="AS36" i="1" s="1"/>
  <c r="AS39" i="1" l="1"/>
  <c r="AS37" i="1"/>
  <c r="AS42" i="1" l="1"/>
  <c r="AS25" i="1" s="1"/>
  <c r="AS28" i="1" s="1"/>
  <c r="AS44" i="1" s="1"/>
  <c r="AT7" i="1" s="1"/>
  <c r="AS47" i="1" l="1"/>
  <c r="AS49" i="1" s="1"/>
  <c r="AT36" i="1" s="1"/>
  <c r="AT39" i="1" l="1"/>
  <c r="AT37" i="1"/>
  <c r="AT42" i="1" l="1"/>
  <c r="AT25" i="1" s="1"/>
  <c r="AT47" i="1" s="1"/>
  <c r="AT28" i="1" l="1"/>
  <c r="AT44" i="1" s="1"/>
  <c r="AU7" i="1" s="1"/>
  <c r="AT49" i="1"/>
  <c r="AU36" i="1" s="1"/>
  <c r="AU39" i="1" l="1"/>
  <c r="AU37" i="1"/>
  <c r="AU42" i="1" l="1"/>
  <c r="AU25" i="1" s="1"/>
  <c r="AU28" i="1" s="1"/>
  <c r="AU44" i="1" s="1"/>
  <c r="AV7" i="1" s="1"/>
  <c r="AU47" i="1" l="1"/>
  <c r="AU49" i="1" l="1"/>
  <c r="AV36" i="1" s="1"/>
  <c r="AV37" i="1" s="1"/>
  <c r="AW36" i="1" l="1"/>
  <c r="AW37" i="1" s="1"/>
  <c r="AV39" i="1"/>
  <c r="AW39" i="1" s="1"/>
  <c r="AW42" i="1" l="1"/>
  <c r="AV42" i="1"/>
  <c r="AV25" i="1" s="1"/>
  <c r="AW25" i="1" s="1"/>
  <c r="AW28" i="1" s="1"/>
  <c r="AW44" i="1" s="1"/>
  <c r="BJ7" i="1" s="1"/>
  <c r="AV47" i="1" l="1"/>
  <c r="AW47" i="1" s="1"/>
  <c r="AX39" i="1" s="1"/>
  <c r="AV28" i="1"/>
  <c r="AV44" i="1" s="1"/>
  <c r="AX7" i="1" s="1"/>
  <c r="AV49" i="1" l="1"/>
  <c r="AX36" i="1" s="1"/>
  <c r="AX37" i="1" s="1"/>
  <c r="AX42" i="1" s="1"/>
  <c r="AX25" i="1" s="1"/>
  <c r="AX28" i="1" s="1"/>
  <c r="AX44" i="1" s="1"/>
  <c r="AY7" i="1" s="1"/>
  <c r="AX47" i="1" l="1"/>
  <c r="AX49" i="1" l="1"/>
  <c r="AY36" i="1" s="1"/>
  <c r="AY37" i="1" s="1"/>
  <c r="AY39" i="1"/>
  <c r="AY42" i="1" l="1"/>
  <c r="AY25" i="1" s="1"/>
  <c r="AY47" i="1" s="1"/>
  <c r="AY28" i="1" l="1"/>
  <c r="AY44" i="1" s="1"/>
  <c r="AZ7" i="1" s="1"/>
  <c r="AY49" i="1"/>
  <c r="AZ36" i="1" s="1"/>
  <c r="AZ39" i="1" l="1"/>
  <c r="AZ37" i="1"/>
  <c r="AZ42" i="1" l="1"/>
  <c r="AZ25" i="1" s="1"/>
  <c r="AZ28" i="1" s="1"/>
  <c r="AZ44" i="1" s="1"/>
  <c r="BA7" i="1" s="1"/>
  <c r="AZ47" i="1" l="1"/>
  <c r="AZ49" i="1" l="1"/>
  <c r="BA36" i="1" s="1"/>
  <c r="BA37" i="1"/>
  <c r="BA39" i="1" l="1"/>
  <c r="BA42" i="1" s="1"/>
  <c r="BA25" i="1" s="1"/>
  <c r="BA47" i="1" s="1"/>
  <c r="BA28" i="1" l="1"/>
  <c r="BA44" i="1" s="1"/>
  <c r="BB7" i="1" s="1"/>
  <c r="BA49" i="1"/>
  <c r="BB36" i="1" s="1"/>
  <c r="BB39" i="1" l="1"/>
  <c r="BB37" i="1"/>
  <c r="BB42" i="1" l="1"/>
  <c r="BB25" i="1" s="1"/>
  <c r="BB47" i="1" s="1"/>
  <c r="BB28" i="1" l="1"/>
  <c r="BB44" i="1" s="1"/>
  <c r="BC7" i="1" s="1"/>
  <c r="BB49" i="1"/>
  <c r="BC36" i="1" s="1"/>
  <c r="BC39" i="1" l="1"/>
  <c r="BC37" i="1"/>
  <c r="BC42" i="1" l="1"/>
  <c r="BC25" i="1" s="1"/>
  <c r="BC47" i="1" s="1"/>
  <c r="BC28" i="1" l="1"/>
  <c r="BC44" i="1" s="1"/>
  <c r="BD7" i="1" s="1"/>
  <c r="BC49" i="1"/>
  <c r="BD36" i="1" s="1"/>
  <c r="BD39" i="1" l="1"/>
  <c r="BD37" i="1"/>
  <c r="BD42" i="1" l="1"/>
  <c r="BD25" i="1" s="1"/>
  <c r="BD28" i="1" s="1"/>
  <c r="BD44" i="1" s="1"/>
  <c r="BE7" i="1" s="1"/>
  <c r="BD47" i="1" l="1"/>
  <c r="BD49" i="1" s="1"/>
  <c r="BE36" i="1" s="1"/>
  <c r="BE39" i="1" l="1"/>
  <c r="BE37" i="1"/>
  <c r="BE42" i="1" l="1"/>
  <c r="BE25" i="1" s="1"/>
  <c r="BE28" i="1" s="1"/>
  <c r="BE44" i="1" s="1"/>
  <c r="BF7" i="1" s="1"/>
  <c r="BE47" i="1" l="1"/>
  <c r="BE49" i="1" s="1"/>
  <c r="BF36" i="1" s="1"/>
  <c r="BF39" i="1" l="1"/>
  <c r="BF37" i="1"/>
  <c r="BF42" i="1" l="1"/>
  <c r="BF25" i="1" s="1"/>
  <c r="BF28" i="1" s="1"/>
  <c r="BF44" i="1" s="1"/>
  <c r="BG7" i="1" s="1"/>
  <c r="BF47" i="1" l="1"/>
  <c r="BF49" i="1" s="1"/>
  <c r="BG36" i="1" s="1"/>
  <c r="BG39" i="1" l="1"/>
  <c r="BG37" i="1"/>
  <c r="BG42" i="1" l="1"/>
  <c r="BG25" i="1" s="1"/>
  <c r="BG28" i="1" s="1"/>
  <c r="BG44" i="1" s="1"/>
  <c r="BH7" i="1" s="1"/>
  <c r="BG47" i="1" l="1"/>
  <c r="BG49" i="1" s="1"/>
  <c r="BH36" i="1" s="1"/>
  <c r="BH39" i="1" l="1"/>
  <c r="BH37" i="1"/>
  <c r="BH42" i="1" l="1"/>
  <c r="BH25" i="1" s="1"/>
  <c r="BH28" i="1" s="1"/>
  <c r="BH44" i="1" s="1"/>
  <c r="BI7" i="1" s="1"/>
  <c r="BH47" i="1" l="1"/>
  <c r="BH49" i="1" s="1"/>
  <c r="BI36" i="1" s="1"/>
  <c r="BI39" i="1" l="1"/>
  <c r="BJ39" i="1"/>
  <c r="BI37" i="1"/>
  <c r="BJ36" i="1"/>
  <c r="BI42" i="1" l="1"/>
  <c r="BI25" i="1" s="1"/>
  <c r="BI47" i="1" s="1"/>
  <c r="BJ42" i="1"/>
  <c r="BJ37" i="1"/>
  <c r="BJ25" i="1" l="1"/>
  <c r="BI28" i="1"/>
  <c r="BI44" i="1" s="1"/>
  <c r="BK7" i="1" s="1"/>
  <c r="BJ47" i="1"/>
  <c r="BK39" i="1" s="1"/>
  <c r="BI49" i="1"/>
  <c r="BK36" i="1" s="1"/>
  <c r="BJ28" i="1" l="1"/>
  <c r="BJ44" i="1" s="1"/>
  <c r="BW7" i="1" s="1"/>
  <c r="BK37" i="1"/>
  <c r="BK42" i="1" l="1"/>
  <c r="BK25" i="1" s="1"/>
  <c r="BK47" i="1" s="1"/>
  <c r="BK28" i="1" l="1"/>
  <c r="BK44" i="1" s="1"/>
  <c r="BL7" i="1" s="1"/>
  <c r="BK49" i="1"/>
  <c r="BL36" i="1" s="1"/>
  <c r="BL39" i="1" l="1"/>
  <c r="BL37" i="1"/>
  <c r="BL42" i="1" l="1"/>
  <c r="BL25" i="1" s="1"/>
  <c r="BL28" i="1" s="1"/>
  <c r="BL44" i="1" s="1"/>
  <c r="BM7" i="1" s="1"/>
  <c r="BL47" i="1" l="1"/>
  <c r="BL49" i="1" s="1"/>
  <c r="BM36" i="1" s="1"/>
  <c r="BM39" i="1" l="1"/>
  <c r="BM37" i="1"/>
  <c r="BM42" i="1" l="1"/>
  <c r="BM25" i="1" s="1"/>
  <c r="BM47" i="1" s="1"/>
  <c r="BM28" i="1" l="1"/>
  <c r="BM44" i="1" s="1"/>
  <c r="BN7" i="1" s="1"/>
  <c r="BM49" i="1"/>
  <c r="BN36" i="1" s="1"/>
  <c r="BN39" i="1" l="1"/>
  <c r="BN37" i="1"/>
  <c r="BN42" i="1" l="1"/>
  <c r="BN25" i="1" s="1"/>
  <c r="BN47" i="1" s="1"/>
  <c r="BN28" i="1" l="1"/>
  <c r="BN44" i="1" s="1"/>
  <c r="BO7" i="1" s="1"/>
  <c r="BN49" i="1"/>
  <c r="BO36" i="1" s="1"/>
  <c r="BO39" i="1" l="1"/>
  <c r="BO37" i="1"/>
  <c r="BO42" i="1" l="1"/>
  <c r="BO25" i="1" s="1"/>
  <c r="BO47" i="1" s="1"/>
  <c r="BO28" i="1" l="1"/>
  <c r="BO44" i="1" s="1"/>
  <c r="BP7" i="1" s="1"/>
  <c r="BO49" i="1"/>
  <c r="BP36" i="1" s="1"/>
  <c r="BP39" i="1" l="1"/>
  <c r="BP37" i="1"/>
  <c r="BP42" i="1" l="1"/>
  <c r="BP25" i="1" s="1"/>
  <c r="BP28" i="1" s="1"/>
  <c r="BP44" i="1" s="1"/>
  <c r="BQ7" i="1" s="1"/>
  <c r="BP47" i="1" l="1"/>
  <c r="BP49" i="1" s="1"/>
  <c r="BQ36" i="1" s="1"/>
  <c r="BQ39" i="1" l="1"/>
  <c r="BQ37" i="1"/>
  <c r="BQ42" i="1" l="1"/>
  <c r="BQ25" i="1" s="1"/>
  <c r="BQ28" i="1" s="1"/>
  <c r="BQ44" i="1" s="1"/>
  <c r="BR7" i="1" s="1"/>
  <c r="BQ47" i="1" l="1"/>
  <c r="BQ49" i="1" s="1"/>
  <c r="BR36" i="1" s="1"/>
  <c r="BR39" i="1" l="1"/>
  <c r="BR37" i="1"/>
  <c r="BR42" i="1" l="1"/>
  <c r="BR25" i="1" s="1"/>
  <c r="BR47" i="1" s="1"/>
  <c r="BR28" i="1" l="1"/>
  <c r="BR44" i="1" s="1"/>
  <c r="BS7" i="1" s="1"/>
  <c r="BR49" i="1"/>
  <c r="BS36" i="1" s="1"/>
  <c r="BS39" i="1" l="1"/>
  <c r="BS37" i="1"/>
  <c r="BS42" i="1" l="1"/>
  <c r="BS25" i="1" s="1"/>
  <c r="BS28" i="1" s="1"/>
  <c r="BS44" i="1" s="1"/>
  <c r="BT7" i="1" s="1"/>
  <c r="BS47" i="1" l="1"/>
  <c r="BS49" i="1" l="1"/>
  <c r="BT36" i="1" s="1"/>
  <c r="BT37" i="1" s="1"/>
  <c r="BT39" i="1" l="1"/>
  <c r="BT42" i="1" s="1"/>
  <c r="BT25" i="1" s="1"/>
  <c r="BT47" i="1" s="1"/>
  <c r="BT28" i="1" l="1"/>
  <c r="BT44" i="1" s="1"/>
  <c r="BU7" i="1" s="1"/>
  <c r="BT49" i="1"/>
  <c r="BU36" i="1" s="1"/>
  <c r="BU39" i="1" l="1"/>
  <c r="BU37" i="1"/>
  <c r="BU42" i="1" l="1"/>
  <c r="BU25" i="1" s="1"/>
  <c r="BU28" i="1" s="1"/>
  <c r="BU44" i="1" s="1"/>
  <c r="BV7" i="1" s="1"/>
  <c r="BU47" i="1" l="1"/>
  <c r="BU49" i="1" s="1"/>
  <c r="BV36" i="1" s="1"/>
  <c r="BV39" i="1" l="1"/>
  <c r="BW39" i="1"/>
  <c r="BV37" i="1"/>
  <c r="BV42" i="1" s="1"/>
  <c r="BV25" i="1" s="1"/>
  <c r="BW36" i="1"/>
  <c r="BW42" i="1" l="1"/>
  <c r="BW37" i="1"/>
  <c r="BW25" i="1"/>
  <c r="BV47" i="1"/>
  <c r="BV28" i="1"/>
  <c r="BV44" i="1" s="1"/>
  <c r="BX7" i="1" s="1"/>
  <c r="BW28" i="1" l="1"/>
  <c r="BW44" i="1" s="1"/>
  <c r="CJ7" i="1" s="1"/>
  <c r="BW47" i="1"/>
  <c r="BX39" i="1" s="1"/>
  <c r="BV49" i="1"/>
  <c r="BX36" i="1" s="1"/>
  <c r="BX37" i="1" l="1"/>
  <c r="BX42" i="1" s="1"/>
  <c r="BX25" i="1" s="1"/>
  <c r="BX28" i="1" l="1"/>
  <c r="BX44" i="1" s="1"/>
  <c r="BY7" i="1" s="1"/>
  <c r="BX47" i="1"/>
  <c r="BX49" i="1" l="1"/>
  <c r="BY36" i="1" s="1"/>
  <c r="BY39" i="1" l="1"/>
  <c r="BY37" i="1"/>
  <c r="BY42" i="1" l="1"/>
  <c r="BY25" i="1" s="1"/>
  <c r="BY47" i="1" s="1"/>
  <c r="BY28" i="1" l="1"/>
  <c r="BY44" i="1" s="1"/>
  <c r="BZ7" i="1" s="1"/>
  <c r="BY49" i="1"/>
  <c r="BZ36" i="1" s="1"/>
  <c r="BZ39" i="1" l="1"/>
  <c r="BZ37" i="1"/>
  <c r="BZ42" i="1" l="1"/>
  <c r="BZ25" i="1" s="1"/>
  <c r="BZ28" i="1" s="1"/>
  <c r="BZ44" i="1" s="1"/>
  <c r="CA7" i="1" s="1"/>
  <c r="BZ47" i="1" l="1"/>
  <c r="BZ49" i="1" l="1"/>
  <c r="CA36" i="1" s="1"/>
  <c r="CA37" i="1" s="1"/>
  <c r="CA39" i="1" l="1"/>
  <c r="CA42" i="1" s="1"/>
  <c r="CA25" i="1" s="1"/>
  <c r="CA47" i="1" s="1"/>
  <c r="CA28" i="1" l="1"/>
  <c r="CA44" i="1" s="1"/>
  <c r="CB7" i="1" s="1"/>
  <c r="CA49" i="1"/>
  <c r="CB36" i="1" s="1"/>
  <c r="CB39" i="1" l="1"/>
  <c r="CB37" i="1"/>
  <c r="CB42" i="1" l="1"/>
  <c r="CB25" i="1" s="1"/>
  <c r="CB28" i="1" s="1"/>
  <c r="CB44" i="1" s="1"/>
  <c r="CC7" i="1" s="1"/>
  <c r="CB47" i="1" l="1"/>
  <c r="CB49" i="1" l="1"/>
  <c r="CC36" i="1" s="1"/>
  <c r="CC37" i="1" s="1"/>
  <c r="CC39" i="1" l="1"/>
  <c r="CC42" i="1" s="1"/>
  <c r="CC25" i="1" s="1"/>
  <c r="CC47" i="1" s="1"/>
  <c r="CC28" i="1" l="1"/>
  <c r="CC44" i="1" s="1"/>
  <c r="CD7" i="1" s="1"/>
  <c r="CC49" i="1"/>
  <c r="CD36" i="1" s="1"/>
  <c r="CD39" i="1" l="1"/>
  <c r="CD37" i="1"/>
  <c r="CD42" i="1" l="1"/>
  <c r="CD25" i="1" s="1"/>
  <c r="CD28" i="1" s="1"/>
  <c r="CD44" i="1" s="1"/>
  <c r="CE7" i="1" s="1"/>
  <c r="CD47" i="1" l="1"/>
  <c r="CD49" i="1" l="1"/>
  <c r="CE36" i="1" s="1"/>
  <c r="CE37" i="1" s="1"/>
  <c r="CE39" i="1" l="1"/>
  <c r="CE42" i="1" s="1"/>
  <c r="CE25" i="1" s="1"/>
  <c r="CE28" i="1" s="1"/>
  <c r="CE44" i="1" s="1"/>
  <c r="CF7" i="1" s="1"/>
  <c r="CE47" i="1" l="1"/>
  <c r="CE49" i="1" l="1"/>
  <c r="CF36" i="1" s="1"/>
  <c r="CF37" i="1" s="1"/>
  <c r="CF39" i="1" l="1"/>
  <c r="CF42" i="1" s="1"/>
  <c r="CF25" i="1" s="1"/>
  <c r="CF28" i="1" s="1"/>
  <c r="CF44" i="1" s="1"/>
  <c r="CG7" i="1" s="1"/>
  <c r="CF47" i="1" l="1"/>
  <c r="CF49" i="1" l="1"/>
  <c r="CG36" i="1" s="1"/>
  <c r="CG37" i="1" s="1"/>
  <c r="CG39" i="1" l="1"/>
  <c r="CG42" i="1" s="1"/>
  <c r="CG25" i="1" s="1"/>
  <c r="CG47" i="1" l="1"/>
  <c r="CG49" i="1" s="1"/>
  <c r="CH36" i="1" s="1"/>
  <c r="CG28" i="1"/>
  <c r="CG44" i="1" s="1"/>
  <c r="CH7" i="1" s="1"/>
  <c r="CH39" i="1" l="1"/>
  <c r="CH37" i="1"/>
  <c r="CH42" i="1" l="1"/>
  <c r="CH25" i="1" s="1"/>
  <c r="CH28" i="1" s="1"/>
  <c r="CH44" i="1" s="1"/>
  <c r="CI7" i="1" s="1"/>
  <c r="CH47" i="1" l="1"/>
  <c r="CH49" i="1" s="1"/>
  <c r="CI36" i="1" s="1"/>
  <c r="CI39" i="1" l="1"/>
  <c r="CJ39" i="1" s="1"/>
  <c r="CK39" i="1" s="1"/>
  <c r="CI37" i="1"/>
  <c r="CJ36" i="1"/>
  <c r="CK36" i="1" s="1"/>
  <c r="CK37" i="1" s="1"/>
  <c r="C37" i="1" s="1"/>
  <c r="C29" i="1" s="1"/>
  <c r="CK42" i="1" l="1"/>
  <c r="CI42" i="1"/>
  <c r="CI25" i="1" s="1"/>
  <c r="CI47" i="1" s="1"/>
  <c r="CJ42" i="1"/>
  <c r="CJ37" i="1"/>
  <c r="CJ25" i="1" l="1"/>
  <c r="CI28" i="1"/>
  <c r="CI44" i="1" s="1"/>
  <c r="CI49" i="1"/>
  <c r="CJ47" i="1"/>
  <c r="CK47" i="1" s="1"/>
  <c r="E8" i="5" s="1"/>
  <c r="CJ28" i="1" l="1"/>
  <c r="CJ44" i="1" s="1"/>
  <c r="CK25" i="1"/>
  <c r="I9" i="5"/>
  <c r="B328" i="5" s="1"/>
  <c r="CK28" i="1" l="1"/>
  <c r="CK44" i="1" s="1"/>
  <c r="B29" i="5"/>
  <c r="B273" i="5"/>
  <c r="B325" i="5"/>
  <c r="C325" i="5" s="1"/>
  <c r="B123" i="5"/>
  <c r="C123" i="5" s="1"/>
  <c r="B241" i="5"/>
  <c r="C241" i="5" s="1"/>
  <c r="B137" i="5"/>
  <c r="C137" i="5" s="1"/>
  <c r="B79" i="5"/>
  <c r="C79" i="5" s="1"/>
  <c r="B27" i="5"/>
  <c r="C27" i="5" s="1"/>
  <c r="B228" i="5"/>
  <c r="C228" i="5" s="1"/>
  <c r="B261" i="5"/>
  <c r="C261" i="5" s="1"/>
  <c r="B346" i="5"/>
  <c r="C346" i="5" s="1"/>
  <c r="B308" i="5"/>
  <c r="C308" i="5" s="1"/>
  <c r="B52" i="5"/>
  <c r="C52" i="5" s="1"/>
  <c r="B267" i="5"/>
  <c r="C267" i="5" s="1"/>
  <c r="B36" i="5"/>
  <c r="C36" i="5" s="1"/>
  <c r="B290" i="5"/>
  <c r="C290" i="5" s="1"/>
  <c r="B134" i="5"/>
  <c r="C134" i="5" s="1"/>
  <c r="B244" i="5"/>
  <c r="C244" i="5" s="1"/>
  <c r="B177" i="5"/>
  <c r="C177" i="5" s="1"/>
  <c r="B304" i="5"/>
  <c r="C304" i="5" s="1"/>
  <c r="B354" i="5"/>
  <c r="C354" i="5" s="1"/>
  <c r="B298" i="5"/>
  <c r="C298" i="5" s="1"/>
  <c r="B252" i="5"/>
  <c r="C252" i="5" s="1"/>
  <c r="B248" i="5"/>
  <c r="C248" i="5" s="1"/>
  <c r="B319" i="5"/>
  <c r="C319" i="5" s="1"/>
  <c r="B132" i="5"/>
  <c r="C132" i="5" s="1"/>
  <c r="B341" i="5"/>
  <c r="C341" i="5" s="1"/>
  <c r="B90" i="5"/>
  <c r="C90" i="5" s="1"/>
  <c r="B171" i="5"/>
  <c r="C171" i="5" s="1"/>
  <c r="B337" i="5"/>
  <c r="C337" i="5" s="1"/>
  <c r="B370" i="5"/>
  <c r="C370" i="5" s="1"/>
  <c r="B310" i="5"/>
  <c r="C310" i="5" s="1"/>
  <c r="B291" i="5"/>
  <c r="C291" i="5" s="1"/>
  <c r="B106" i="5"/>
  <c r="C106" i="5" s="1"/>
  <c r="B277" i="5"/>
  <c r="C277" i="5" s="1"/>
  <c r="B189" i="5"/>
  <c r="C189" i="5" s="1"/>
  <c r="B285" i="5"/>
  <c r="C285" i="5" s="1"/>
  <c r="B349" i="5"/>
  <c r="C349" i="5" s="1"/>
  <c r="B104" i="5"/>
  <c r="C104" i="5" s="1"/>
  <c r="B138" i="5"/>
  <c r="C138" i="5" s="1"/>
  <c r="B44" i="5"/>
  <c r="C44" i="5" s="1"/>
  <c r="B38" i="5"/>
  <c r="C38" i="5" s="1"/>
  <c r="B361" i="5"/>
  <c r="C361" i="5" s="1"/>
  <c r="B197" i="5"/>
  <c r="C197" i="5" s="1"/>
  <c r="B53" i="5"/>
  <c r="C53" i="5" s="1"/>
  <c r="B120" i="5"/>
  <c r="C120" i="5" s="1"/>
  <c r="B220" i="5"/>
  <c r="C220" i="5" s="1"/>
  <c r="B150" i="5"/>
  <c r="C150" i="5" s="1"/>
  <c r="B193" i="5"/>
  <c r="C193" i="5" s="1"/>
  <c r="B309" i="5"/>
  <c r="C309" i="5" s="1"/>
  <c r="B154" i="5"/>
  <c r="C154" i="5" s="1"/>
  <c r="B339" i="5"/>
  <c r="C339" i="5" s="1"/>
  <c r="B133" i="5"/>
  <c r="C133" i="5" s="1"/>
  <c r="B249" i="5"/>
  <c r="C249" i="5" s="1"/>
  <c r="B230" i="5"/>
  <c r="C230" i="5" s="1"/>
  <c r="B39" i="5"/>
  <c r="C39" i="5" s="1"/>
  <c r="B93" i="5"/>
  <c r="C93" i="5" s="1"/>
  <c r="B24" i="5"/>
  <c r="C24" i="5" s="1"/>
  <c r="B143" i="5"/>
  <c r="C143" i="5" s="1"/>
  <c r="B103" i="5"/>
  <c r="C103" i="5" s="1"/>
  <c r="B246" i="5"/>
  <c r="C246" i="5" s="1"/>
  <c r="B219" i="5"/>
  <c r="C219" i="5" s="1"/>
  <c r="B215" i="5"/>
  <c r="C215" i="5" s="1"/>
  <c r="B279" i="5"/>
  <c r="C279" i="5" s="1"/>
  <c r="B114" i="5"/>
  <c r="C114" i="5" s="1"/>
  <c r="B256" i="5"/>
  <c r="C256" i="5" s="1"/>
  <c r="B159" i="5"/>
  <c r="C159" i="5" s="1"/>
  <c r="B140" i="5"/>
  <c r="C140" i="5" s="1"/>
  <c r="B48" i="5"/>
  <c r="C48" i="5" s="1"/>
  <c r="B149" i="5"/>
  <c r="C149" i="5" s="1"/>
  <c r="B127" i="5"/>
  <c r="C127" i="5" s="1"/>
  <c r="B98" i="5"/>
  <c r="C98" i="5" s="1"/>
  <c r="B316" i="5"/>
  <c r="C316" i="5" s="1"/>
  <c r="B128" i="5"/>
  <c r="C128" i="5" s="1"/>
  <c r="B374" i="5"/>
  <c r="C374" i="5" s="1"/>
  <c r="B146" i="5"/>
  <c r="C146" i="5" s="1"/>
  <c r="B66" i="5"/>
  <c r="C66" i="5" s="1"/>
  <c r="B305" i="5"/>
  <c r="C305" i="5" s="1"/>
  <c r="B359" i="5"/>
  <c r="C359" i="5" s="1"/>
  <c r="B75" i="5"/>
  <c r="C75" i="5" s="1"/>
  <c r="B187" i="5"/>
  <c r="C187" i="5" s="1"/>
  <c r="B211" i="5"/>
  <c r="C211" i="5" s="1"/>
  <c r="B192" i="5"/>
  <c r="C192" i="5" s="1"/>
  <c r="B148" i="5"/>
  <c r="C148" i="5" s="1"/>
  <c r="B331" i="5"/>
  <c r="C331" i="5" s="1"/>
  <c r="B65" i="5"/>
  <c r="C65" i="5" s="1"/>
  <c r="B373" i="5"/>
  <c r="C373" i="5" s="1"/>
  <c r="B81" i="5"/>
  <c r="C81" i="5" s="1"/>
  <c r="B212" i="5"/>
  <c r="C212" i="5" s="1"/>
  <c r="B238" i="5"/>
  <c r="C238" i="5" s="1"/>
  <c r="B245" i="5"/>
  <c r="C245" i="5" s="1"/>
  <c r="B329" i="5"/>
  <c r="C329" i="5" s="1"/>
  <c r="B184" i="5"/>
  <c r="C184" i="5" s="1"/>
  <c r="B358" i="5"/>
  <c r="C358" i="5" s="1"/>
  <c r="B326" i="5"/>
  <c r="C326" i="5" s="1"/>
  <c r="B225" i="5"/>
  <c r="C225" i="5" s="1"/>
  <c r="B268" i="5"/>
  <c r="C268" i="5" s="1"/>
  <c r="B270" i="5"/>
  <c r="C270" i="5" s="1"/>
  <c r="B89" i="5"/>
  <c r="C89" i="5" s="1"/>
  <c r="B255" i="5"/>
  <c r="C255" i="5" s="1"/>
  <c r="B338" i="5"/>
  <c r="C338" i="5" s="1"/>
  <c r="B221" i="5"/>
  <c r="C221" i="5" s="1"/>
  <c r="B289" i="5"/>
  <c r="C289" i="5" s="1"/>
  <c r="B49" i="5"/>
  <c r="C49" i="5" s="1"/>
  <c r="B160" i="5"/>
  <c r="C160" i="5" s="1"/>
  <c r="B229" i="5"/>
  <c r="C229" i="5" s="1"/>
  <c r="B168" i="5"/>
  <c r="C168" i="5" s="1"/>
  <c r="B224" i="5"/>
  <c r="C224" i="5" s="1"/>
  <c r="B251" i="5"/>
  <c r="C251" i="5" s="1"/>
  <c r="B91" i="5"/>
  <c r="C91" i="5" s="1"/>
  <c r="B356" i="5"/>
  <c r="C356" i="5" s="1"/>
  <c r="B165" i="5"/>
  <c r="C165" i="5" s="1"/>
  <c r="B186" i="5"/>
  <c r="C186" i="5" s="1"/>
  <c r="B327" i="5"/>
  <c r="C327" i="5" s="1"/>
  <c r="B158" i="5"/>
  <c r="B117" i="5"/>
  <c r="C117" i="5" s="1"/>
  <c r="B69" i="5"/>
  <c r="C69" i="5" s="1"/>
  <c r="B320" i="5"/>
  <c r="C320" i="5" s="1"/>
  <c r="B23" i="5"/>
  <c r="C23" i="5" s="1"/>
  <c r="B157" i="5"/>
  <c r="C157" i="5" s="1"/>
  <c r="B301" i="5"/>
  <c r="B181" i="5"/>
  <c r="C181" i="5" s="1"/>
  <c r="B307" i="5"/>
  <c r="B317" i="5"/>
  <c r="B315" i="5"/>
  <c r="B262" i="5"/>
  <c r="C262" i="5" s="1"/>
  <c r="B35" i="5"/>
  <c r="C35" i="5" s="1"/>
  <c r="B366" i="5"/>
  <c r="B292" i="5"/>
  <c r="C292" i="5" s="1"/>
  <c r="B324" i="5"/>
  <c r="C324" i="5" s="1"/>
  <c r="B135" i="5"/>
  <c r="C135" i="5" s="1"/>
  <c r="B87" i="5"/>
  <c r="C87" i="5" s="1"/>
  <c r="B43" i="5"/>
  <c r="C43" i="5" s="1"/>
  <c r="B111" i="5"/>
  <c r="C111" i="5" s="1"/>
  <c r="B321" i="5"/>
  <c r="C321" i="5" s="1"/>
  <c r="B276" i="5"/>
  <c r="B107" i="5"/>
  <c r="C107" i="5" s="1"/>
  <c r="B145" i="5"/>
  <c r="C145" i="5" s="1"/>
  <c r="B200" i="5"/>
  <c r="C200" i="5" s="1"/>
  <c r="B21" i="5"/>
  <c r="C21" i="5" s="1"/>
  <c r="B85" i="5"/>
  <c r="B322" i="5"/>
  <c r="C322" i="5" s="1"/>
  <c r="B284" i="5"/>
  <c r="C284" i="5" s="1"/>
  <c r="B333" i="5"/>
  <c r="C333" i="5" s="1"/>
  <c r="B153" i="5"/>
  <c r="C153" i="5" s="1"/>
  <c r="B232" i="5"/>
  <c r="C232" i="5" s="1"/>
  <c r="B18" i="5"/>
  <c r="C18" i="5" s="1"/>
  <c r="B283" i="5"/>
  <c r="C283" i="5" s="1"/>
  <c r="B32" i="5"/>
  <c r="B199" i="5"/>
  <c r="C199" i="5" s="1"/>
  <c r="B73" i="5"/>
  <c r="C73" i="5" s="1"/>
  <c r="B223" i="5"/>
  <c r="C223" i="5" s="1"/>
  <c r="B375" i="5"/>
  <c r="B101" i="5"/>
  <c r="C101" i="5" s="1"/>
  <c r="B54" i="5"/>
  <c r="C54" i="5" s="1"/>
  <c r="B202" i="5"/>
  <c r="B61" i="5"/>
  <c r="C61" i="5" s="1"/>
  <c r="B112" i="5"/>
  <c r="C112" i="5" s="1"/>
  <c r="B174" i="5"/>
  <c r="C174" i="5" s="1"/>
  <c r="B340" i="5"/>
  <c r="C340" i="5" s="1"/>
  <c r="B100" i="5"/>
  <c r="B31" i="5"/>
  <c r="C31" i="5" s="1"/>
  <c r="B70" i="5"/>
  <c r="C70" i="5" s="1"/>
  <c r="B266" i="5"/>
  <c r="C266" i="5" s="1"/>
  <c r="B46" i="5"/>
  <c r="C46" i="5" s="1"/>
  <c r="B371" i="5"/>
  <c r="C371" i="5" s="1"/>
  <c r="B110" i="5"/>
  <c r="B254" i="5"/>
  <c r="C254" i="5" s="1"/>
  <c r="B59" i="5"/>
  <c r="C59" i="5" s="1"/>
  <c r="B314" i="5"/>
  <c r="C314" i="5" s="1"/>
  <c r="B278" i="5"/>
  <c r="C278" i="5" s="1"/>
  <c r="B139" i="5"/>
  <c r="C139" i="5" s="1"/>
  <c r="B50" i="5"/>
  <c r="C50" i="5" s="1"/>
  <c r="B124" i="5"/>
  <c r="C124" i="5" s="1"/>
  <c r="B20" i="5"/>
  <c r="C20" i="5" s="1"/>
  <c r="B282" i="5"/>
  <c r="C282" i="5" s="1"/>
  <c r="B222" i="5"/>
  <c r="C222" i="5" s="1"/>
  <c r="B240" i="5"/>
  <c r="C240" i="5" s="1"/>
  <c r="B332" i="5"/>
  <c r="C332" i="5" s="1"/>
  <c r="B300" i="5"/>
  <c r="C300" i="5" s="1"/>
  <c r="B88" i="5"/>
  <c r="B198" i="5"/>
  <c r="C198" i="5" s="1"/>
  <c r="B217" i="5"/>
  <c r="C217" i="5" s="1"/>
  <c r="B336" i="5"/>
  <c r="C336" i="5" s="1"/>
  <c r="B345" i="5"/>
  <c r="C345" i="5" s="1"/>
  <c r="B269" i="5"/>
  <c r="C269" i="5" s="1"/>
  <c r="B353" i="5"/>
  <c r="C353" i="5" s="1"/>
  <c r="B286" i="5"/>
  <c r="C286" i="5" s="1"/>
  <c r="B163" i="5"/>
  <c r="C163" i="5" s="1"/>
  <c r="B191" i="5"/>
  <c r="B237" i="5"/>
  <c r="C237" i="5" s="1"/>
  <c r="B74" i="5"/>
  <c r="C74" i="5" s="1"/>
  <c r="B28" i="5"/>
  <c r="B176" i="5"/>
  <c r="C176" i="5" s="1"/>
  <c r="B257" i="5"/>
  <c r="C257" i="5" s="1"/>
  <c r="B265" i="5"/>
  <c r="C265" i="5" s="1"/>
  <c r="B22" i="5"/>
  <c r="B347" i="5"/>
  <c r="C347" i="5" s="1"/>
  <c r="B236" i="5"/>
  <c r="C236" i="5" s="1"/>
  <c r="B118" i="5"/>
  <c r="C118" i="5" s="1"/>
  <c r="B352" i="5"/>
  <c r="B152" i="5"/>
  <c r="C152" i="5" s="1"/>
  <c r="B30" i="5"/>
  <c r="C30" i="5" s="1"/>
  <c r="B299" i="5"/>
  <c r="C299" i="5" s="1"/>
  <c r="B115" i="5"/>
  <c r="C115" i="5" s="1"/>
  <c r="B76" i="5"/>
  <c r="C76" i="5" s="1"/>
  <c r="B271" i="5"/>
  <c r="C271" i="5" s="1"/>
  <c r="B182" i="5"/>
  <c r="C182" i="5" s="1"/>
  <c r="B294" i="5"/>
  <c r="C294" i="5" s="1"/>
  <c r="B364" i="5"/>
  <c r="C364" i="5" s="1"/>
  <c r="B259" i="5"/>
  <c r="C259" i="5" s="1"/>
  <c r="B243" i="5"/>
  <c r="C243" i="5" s="1"/>
  <c r="B19" i="5"/>
  <c r="B194" i="5"/>
  <c r="C194" i="5" s="1"/>
  <c r="B147" i="5"/>
  <c r="C147" i="5" s="1"/>
  <c r="B281" i="5"/>
  <c r="B51" i="5"/>
  <c r="C51" i="5" s="1"/>
  <c r="B47" i="5"/>
  <c r="C47" i="5" s="1"/>
  <c r="B357" i="5"/>
  <c r="C357" i="5" s="1"/>
  <c r="B369" i="5"/>
  <c r="C369" i="5" s="1"/>
  <c r="B121" i="5"/>
  <c r="C121" i="5" s="1"/>
  <c r="B188" i="5"/>
  <c r="C188" i="5" s="1"/>
  <c r="B227" i="5"/>
  <c r="C227" i="5" s="1"/>
  <c r="B264" i="5"/>
  <c r="B234" i="5"/>
  <c r="C234" i="5" s="1"/>
  <c r="B129" i="5"/>
  <c r="C129" i="5" s="1"/>
  <c r="B350" i="5"/>
  <c r="C350" i="5" s="1"/>
  <c r="B125" i="5"/>
  <c r="B166" i="5"/>
  <c r="C166" i="5" s="1"/>
  <c r="B311" i="5"/>
  <c r="C311" i="5" s="1"/>
  <c r="B169" i="5"/>
  <c r="C169" i="5" s="1"/>
  <c r="B368" i="5"/>
  <c r="B330" i="5"/>
  <c r="C330" i="5" s="1"/>
  <c r="B235" i="5"/>
  <c r="C235" i="5" s="1"/>
  <c r="B67" i="5"/>
  <c r="B335" i="5"/>
  <c r="B372" i="5"/>
  <c r="B302" i="5"/>
  <c r="C302" i="5" s="1"/>
  <c r="B41" i="5"/>
  <c r="C41" i="5" s="1"/>
  <c r="B94" i="5"/>
  <c r="B167" i="5"/>
  <c r="C167" i="5" s="1"/>
  <c r="B260" i="5"/>
  <c r="C260" i="5" s="1"/>
  <c r="B295" i="5"/>
  <c r="C295" i="5" s="1"/>
  <c r="B344" i="5"/>
  <c r="C344" i="5" s="1"/>
  <c r="B175" i="5"/>
  <c r="C175" i="5" s="1"/>
  <c r="B226" i="5"/>
  <c r="C226" i="5" s="1"/>
  <c r="B77" i="5"/>
  <c r="C77" i="5" s="1"/>
  <c r="B360" i="5"/>
  <c r="C360" i="5" s="1"/>
  <c r="B40" i="5"/>
  <c r="C40" i="5" s="1"/>
  <c r="B82" i="5"/>
  <c r="C82" i="5" s="1"/>
  <c r="B363" i="5"/>
  <c r="C363" i="5" s="1"/>
  <c r="B376" i="5"/>
  <c r="C376" i="5" s="1"/>
  <c r="B306" i="5"/>
  <c r="C306" i="5" s="1"/>
  <c r="B355" i="5"/>
  <c r="C355" i="5" s="1"/>
  <c r="B196" i="5"/>
  <c r="C196" i="5" s="1"/>
  <c r="B183" i="5"/>
  <c r="C183" i="5" s="1"/>
  <c r="B203" i="5"/>
  <c r="B86" i="5"/>
  <c r="C86" i="5" s="1"/>
  <c r="B141" i="5"/>
  <c r="C141" i="5" s="1"/>
  <c r="B323" i="5"/>
  <c r="C323" i="5" s="1"/>
  <c r="B105" i="5"/>
  <c r="C105" i="5" s="1"/>
  <c r="B162" i="5"/>
  <c r="C162" i="5" s="1"/>
  <c r="B42" i="5"/>
  <c r="C42" i="5" s="1"/>
  <c r="B274" i="5"/>
  <c r="C274" i="5" s="1"/>
  <c r="B214" i="5"/>
  <c r="C214" i="5" s="1"/>
  <c r="B108" i="5"/>
  <c r="C108" i="5" s="1"/>
  <c r="B216" i="5"/>
  <c r="C216" i="5" s="1"/>
  <c r="B34" i="5"/>
  <c r="C34" i="5" s="1"/>
  <c r="B239" i="5"/>
  <c r="C239" i="5" s="1"/>
  <c r="B131" i="5"/>
  <c r="C131" i="5" s="1"/>
  <c r="B170" i="5"/>
  <c r="C170" i="5" s="1"/>
  <c r="B288" i="5"/>
  <c r="C288" i="5" s="1"/>
  <c r="B155" i="5"/>
  <c r="C155" i="5" s="1"/>
  <c r="B365" i="5"/>
  <c r="C365" i="5" s="1"/>
  <c r="B119" i="5"/>
  <c r="C119" i="5" s="1"/>
  <c r="B130" i="5"/>
  <c r="B173" i="5"/>
  <c r="C173" i="5" s="1"/>
  <c r="I8" i="5"/>
  <c r="B296" i="5"/>
  <c r="C296" i="5" s="1"/>
  <c r="B190" i="5"/>
  <c r="B258" i="5"/>
  <c r="C258" i="5" s="1"/>
  <c r="B210" i="5"/>
  <c r="B287" i="5"/>
  <c r="C287" i="5" s="1"/>
  <c r="B64" i="5"/>
  <c r="C64" i="5" s="1"/>
  <c r="B164" i="5"/>
  <c r="B348" i="5"/>
  <c r="B172" i="5"/>
  <c r="C172" i="5" s="1"/>
  <c r="B247" i="5"/>
  <c r="C247" i="5" s="1"/>
  <c r="B178" i="5"/>
  <c r="C178" i="5" s="1"/>
  <c r="B80" i="5"/>
  <c r="C80" i="5" s="1"/>
  <c r="B56" i="5"/>
  <c r="C56" i="5" s="1"/>
  <c r="B204" i="5"/>
  <c r="C204" i="5" s="1"/>
  <c r="B207" i="5"/>
  <c r="C207" i="5" s="1"/>
  <c r="B142" i="5"/>
  <c r="B313" i="5"/>
  <c r="B37" i="5"/>
  <c r="C37" i="5" s="1"/>
  <c r="B342" i="5"/>
  <c r="C342" i="5" s="1"/>
  <c r="B102" i="5"/>
  <c r="B161" i="5"/>
  <c r="C161" i="5" s="1"/>
  <c r="B122" i="5"/>
  <c r="B97" i="5"/>
  <c r="C97" i="5" s="1"/>
  <c r="B312" i="5"/>
  <c r="B68" i="5"/>
  <c r="B55" i="5"/>
  <c r="B72" i="5"/>
  <c r="C72" i="5" s="1"/>
  <c r="B293" i="5"/>
  <c r="B180" i="5"/>
  <c r="B206" i="5"/>
  <c r="C206" i="5" s="1"/>
  <c r="B58" i="5"/>
  <c r="B26" i="5"/>
  <c r="C26" i="5" s="1"/>
  <c r="B263" i="5"/>
  <c r="B83" i="5"/>
  <c r="B297" i="5"/>
  <c r="C297" i="5" s="1"/>
  <c r="B57" i="5"/>
  <c r="C57" i="5" s="1"/>
  <c r="B63" i="5"/>
  <c r="B25" i="5"/>
  <c r="C25" i="5" s="1"/>
  <c r="B45" i="5"/>
  <c r="C45" i="5" s="1"/>
  <c r="B195" i="5"/>
  <c r="C195" i="5" s="1"/>
  <c r="B96" i="5"/>
  <c r="B92" i="5"/>
  <c r="C92" i="5" s="1"/>
  <c r="B126" i="5"/>
  <c r="C126" i="5" s="1"/>
  <c r="B280" i="5"/>
  <c r="B362" i="5"/>
  <c r="B205" i="5"/>
  <c r="C205" i="5" s="1"/>
  <c r="B84" i="5"/>
  <c r="C84" i="5" s="1"/>
  <c r="B109" i="5"/>
  <c r="C109" i="5" s="1"/>
  <c r="B242" i="5"/>
  <c r="B144" i="5"/>
  <c r="C144" i="5" s="1"/>
  <c r="B272" i="5"/>
  <c r="B185" i="5"/>
  <c r="C185" i="5" s="1"/>
  <c r="B351" i="5"/>
  <c r="C351" i="5" s="1"/>
  <c r="B303" i="5"/>
  <c r="C303" i="5" s="1"/>
  <c r="B156" i="5"/>
  <c r="B250" i="5"/>
  <c r="C250" i="5" s="1"/>
  <c r="B201" i="5"/>
  <c r="B113" i="5"/>
  <c r="C113" i="5" s="1"/>
  <c r="B116" i="5"/>
  <c r="C116" i="5" s="1"/>
  <c r="B17" i="5"/>
  <c r="B136" i="5"/>
  <c r="B318" i="5"/>
  <c r="C318" i="5" s="1"/>
  <c r="B209" i="5"/>
  <c r="B62" i="5"/>
  <c r="B95" i="5"/>
  <c r="C95" i="5" s="1"/>
  <c r="B179" i="5"/>
  <c r="B78" i="5"/>
  <c r="C78" i="5" s="1"/>
  <c r="B233" i="5"/>
  <c r="C233" i="5" s="1"/>
  <c r="B218" i="5"/>
  <c r="C218" i="5" s="1"/>
  <c r="B343" i="5"/>
  <c r="B33" i="5"/>
  <c r="C33" i="5" s="1"/>
  <c r="B253" i="5"/>
  <c r="C253" i="5" s="1"/>
  <c r="B99" i="5"/>
  <c r="B213" i="5"/>
  <c r="C213" i="5" s="1"/>
  <c r="B275" i="5"/>
  <c r="B334" i="5"/>
  <c r="B71" i="5"/>
  <c r="B208" i="5"/>
  <c r="C208" i="5" s="1"/>
  <c r="B367" i="5"/>
  <c r="B151" i="5"/>
  <c r="C151" i="5" s="1"/>
  <c r="B60" i="5"/>
  <c r="C60" i="5" s="1"/>
  <c r="B231" i="5"/>
  <c r="C231" i="5" s="1"/>
  <c r="C29" i="5"/>
  <c r="C273" i="5"/>
  <c r="C328" i="5"/>
  <c r="E62" i="5" l="1"/>
  <c r="C17" i="5"/>
  <c r="E334" i="5"/>
  <c r="E280" i="5"/>
  <c r="E189" i="5"/>
  <c r="E312" i="5"/>
  <c r="E142" i="5"/>
  <c r="E293" i="5"/>
  <c r="E102" i="5"/>
  <c r="E326" i="5"/>
  <c r="E65" i="5"/>
  <c r="E165" i="5"/>
  <c r="E348" i="5"/>
  <c r="E273" i="5"/>
  <c r="E289" i="5"/>
  <c r="E373" i="5"/>
  <c r="E339" i="5"/>
  <c r="E154" i="5"/>
  <c r="E81" i="5"/>
  <c r="E67" i="5"/>
  <c r="E355" i="5"/>
  <c r="E224" i="5"/>
  <c r="E48" i="5"/>
  <c r="E235" i="5"/>
  <c r="E210" i="5"/>
  <c r="E191" i="5"/>
  <c r="C191" i="5"/>
  <c r="E245" i="5"/>
  <c r="E238" i="5"/>
  <c r="E341" i="5"/>
  <c r="E103" i="5"/>
  <c r="E87" i="5"/>
  <c r="E320" i="5"/>
  <c r="E219" i="5"/>
  <c r="E86" i="5"/>
  <c r="E123" i="5"/>
  <c r="E290" i="5"/>
  <c r="E370" i="5"/>
  <c r="E197" i="5"/>
  <c r="E356" i="5"/>
  <c r="E168" i="5"/>
  <c r="E329" i="5"/>
  <c r="E230" i="5"/>
  <c r="E181" i="5"/>
  <c r="E325" i="5"/>
  <c r="E159" i="5"/>
  <c r="E277" i="5"/>
  <c r="E304" i="5"/>
  <c r="E114" i="5"/>
  <c r="E194" i="5"/>
  <c r="E152" i="5"/>
  <c r="E198" i="5"/>
  <c r="E232" i="5"/>
  <c r="E327" i="5"/>
  <c r="E47" i="5"/>
  <c r="E229" i="5"/>
  <c r="E146" i="5"/>
  <c r="E316" i="5"/>
  <c r="E261" i="5"/>
  <c r="E132" i="5"/>
  <c r="E133" i="5"/>
  <c r="E337" i="5"/>
  <c r="E91" i="5"/>
  <c r="E184" i="5"/>
  <c r="E354" i="5"/>
  <c r="E128" i="5"/>
  <c r="E212" i="5"/>
  <c r="E308" i="5"/>
  <c r="E129" i="5"/>
  <c r="E324" i="5"/>
  <c r="E267" i="5"/>
  <c r="E143" i="5"/>
  <c r="E365" i="5"/>
  <c r="E328" i="5"/>
  <c r="C210" i="5"/>
  <c r="E199" i="5"/>
  <c r="E361" i="5"/>
  <c r="E240" i="5"/>
  <c r="E349" i="5"/>
  <c r="E310" i="5"/>
  <c r="E311" i="5"/>
  <c r="E269" i="5"/>
  <c r="E90" i="5"/>
  <c r="E305" i="5"/>
  <c r="E148" i="5"/>
  <c r="E112" i="5"/>
  <c r="E271" i="5"/>
  <c r="E270" i="5"/>
  <c r="E251" i="5"/>
  <c r="E131" i="5"/>
  <c r="E226" i="5"/>
  <c r="E75" i="5"/>
  <c r="E111" i="5"/>
  <c r="E255" i="5"/>
  <c r="E256" i="5"/>
  <c r="E215" i="5"/>
  <c r="E150" i="5"/>
  <c r="E53" i="5"/>
  <c r="E221" i="5"/>
  <c r="E279" i="5"/>
  <c r="E268" i="5"/>
  <c r="E127" i="5"/>
  <c r="E338" i="5"/>
  <c r="E138" i="5"/>
  <c r="E177" i="5"/>
  <c r="E228" i="5"/>
  <c r="E220" i="5"/>
  <c r="E225" i="5"/>
  <c r="E187" i="5"/>
  <c r="E145" i="5"/>
  <c r="E248" i="5"/>
  <c r="E79" i="5"/>
  <c r="E319" i="5"/>
  <c r="E106" i="5"/>
  <c r="E137" i="5"/>
  <c r="E346" i="5"/>
  <c r="E93" i="5"/>
  <c r="E89" i="5"/>
  <c r="E140" i="5"/>
  <c r="E134" i="5"/>
  <c r="E120" i="5"/>
  <c r="E31" i="5"/>
  <c r="E69" i="5"/>
  <c r="E117" i="5"/>
  <c r="E302" i="5"/>
  <c r="E322" i="5"/>
  <c r="E49" i="5"/>
  <c r="E124" i="5"/>
  <c r="E309" i="5"/>
  <c r="E193" i="5"/>
  <c r="E27" i="5"/>
  <c r="E29" i="5"/>
  <c r="E76" i="5"/>
  <c r="E371" i="5"/>
  <c r="E367" i="5"/>
  <c r="E275" i="5"/>
  <c r="E209" i="5"/>
  <c r="E156" i="5"/>
  <c r="E272" i="5"/>
  <c r="E58" i="5"/>
  <c r="E164" i="5"/>
  <c r="E160" i="5"/>
  <c r="E374" i="5"/>
  <c r="E39" i="5"/>
  <c r="E314" i="5"/>
  <c r="E252" i="5"/>
  <c r="E343" i="5"/>
  <c r="E179" i="5"/>
  <c r="C67" i="5"/>
  <c r="E353" i="5"/>
  <c r="E284" i="5"/>
  <c r="E217" i="5"/>
  <c r="E295" i="5"/>
  <c r="E257" i="5"/>
  <c r="E237" i="5"/>
  <c r="E20" i="5"/>
  <c r="E110" i="5"/>
  <c r="E70" i="5"/>
  <c r="E73" i="5"/>
  <c r="E135" i="5"/>
  <c r="E35" i="5"/>
  <c r="E307" i="5"/>
  <c r="E23" i="5"/>
  <c r="E158" i="5"/>
  <c r="E236" i="5"/>
  <c r="C158" i="5"/>
  <c r="E332" i="5"/>
  <c r="C307" i="5"/>
  <c r="C110" i="5"/>
  <c r="E174" i="5"/>
  <c r="E54" i="5"/>
  <c r="E18" i="5"/>
  <c r="E203" i="5"/>
  <c r="E216" i="5"/>
  <c r="E147" i="5"/>
  <c r="E42" i="5"/>
  <c r="E227" i="5"/>
  <c r="E83" i="5"/>
  <c r="E55" i="5"/>
  <c r="E122" i="5"/>
  <c r="E190" i="5"/>
  <c r="E130" i="5"/>
  <c r="E169" i="5"/>
  <c r="E363" i="5"/>
  <c r="E30" i="5"/>
  <c r="E108" i="5"/>
  <c r="E98" i="5"/>
  <c r="E66" i="5"/>
  <c r="E211" i="5"/>
  <c r="E259" i="5"/>
  <c r="E358" i="5"/>
  <c r="E200" i="5"/>
  <c r="E359" i="5"/>
  <c r="E38" i="5"/>
  <c r="E44" i="5"/>
  <c r="E104" i="5"/>
  <c r="E278" i="5"/>
  <c r="E52" i="5"/>
  <c r="E244" i="5"/>
  <c r="E298" i="5"/>
  <c r="E101" i="5"/>
  <c r="E192" i="5"/>
  <c r="E171" i="5"/>
  <c r="E162" i="5"/>
  <c r="E186" i="5"/>
  <c r="E24" i="5"/>
  <c r="E321" i="5"/>
  <c r="E262" i="5"/>
  <c r="E241" i="5"/>
  <c r="E82" i="5"/>
  <c r="E260" i="5"/>
  <c r="E188" i="5"/>
  <c r="E364" i="5"/>
  <c r="E347" i="5"/>
  <c r="E223" i="5"/>
  <c r="E265" i="5"/>
  <c r="C280" i="5"/>
  <c r="C102" i="5"/>
  <c r="E139" i="5"/>
  <c r="E21" i="5"/>
  <c r="E296" i="5"/>
  <c r="E352" i="5"/>
  <c r="E22" i="5"/>
  <c r="E74" i="5"/>
  <c r="E333" i="5"/>
  <c r="E336" i="5"/>
  <c r="E157" i="5"/>
  <c r="E254" i="5"/>
  <c r="E300" i="5"/>
  <c r="E299" i="5"/>
  <c r="E283" i="5"/>
  <c r="E28" i="5"/>
  <c r="E88" i="5"/>
  <c r="E100" i="5"/>
  <c r="E375" i="5"/>
  <c r="E32" i="5"/>
  <c r="E85" i="5"/>
  <c r="E315" i="5"/>
  <c r="E301" i="5"/>
  <c r="E118" i="5"/>
  <c r="E286" i="5"/>
  <c r="E266" i="5"/>
  <c r="E202" i="5"/>
  <c r="E276" i="5"/>
  <c r="E366" i="5"/>
  <c r="E317" i="5"/>
  <c r="E46" i="5"/>
  <c r="E115" i="5"/>
  <c r="E222" i="5"/>
  <c r="E50" i="5"/>
  <c r="E163" i="5"/>
  <c r="E294" i="5"/>
  <c r="C100" i="5"/>
  <c r="C28" i="5"/>
  <c r="C88" i="5"/>
  <c r="E61" i="5"/>
  <c r="E107" i="5"/>
  <c r="C366" i="5"/>
  <c r="C315" i="5"/>
  <c r="C375" i="5"/>
  <c r="C352" i="5"/>
  <c r="C22" i="5"/>
  <c r="C276" i="5"/>
  <c r="E43" i="5"/>
  <c r="C317" i="5"/>
  <c r="C301" i="5"/>
  <c r="C202" i="5"/>
  <c r="E182" i="5"/>
  <c r="C32" i="5"/>
  <c r="C85" i="5"/>
  <c r="E345" i="5"/>
  <c r="E59" i="5"/>
  <c r="E340" i="5"/>
  <c r="E41" i="5"/>
  <c r="E141" i="5"/>
  <c r="E350" i="5"/>
  <c r="E372" i="5"/>
  <c r="E19" i="5"/>
  <c r="E94" i="5"/>
  <c r="E335" i="5"/>
  <c r="E368" i="5"/>
  <c r="E125" i="5"/>
  <c r="E264" i="5"/>
  <c r="E281" i="5"/>
  <c r="E196" i="5"/>
  <c r="E77" i="5"/>
  <c r="E357" i="5"/>
  <c r="E376" i="5"/>
  <c r="E360" i="5"/>
  <c r="C335" i="5"/>
  <c r="E243" i="5"/>
  <c r="E369" i="5"/>
  <c r="E323" i="5"/>
  <c r="E80" i="5"/>
  <c r="E105" i="5"/>
  <c r="C368" i="5"/>
  <c r="E330" i="5"/>
  <c r="E121" i="5"/>
  <c r="E40" i="5"/>
  <c r="E175" i="5"/>
  <c r="C264" i="5"/>
  <c r="C125" i="5"/>
  <c r="C203" i="5"/>
  <c r="E306" i="5"/>
  <c r="C372" i="5"/>
  <c r="E166" i="5"/>
  <c r="E234" i="5"/>
  <c r="E183" i="5"/>
  <c r="E344" i="5"/>
  <c r="E51" i="5"/>
  <c r="E167" i="5"/>
  <c r="C281" i="5"/>
  <c r="C94" i="5"/>
  <c r="C19" i="5"/>
  <c r="E119" i="5"/>
  <c r="E170" i="5"/>
  <c r="C293" i="5"/>
  <c r="C164" i="5"/>
  <c r="E153" i="5"/>
  <c r="E331" i="5"/>
  <c r="E176" i="5"/>
  <c r="E149" i="5"/>
  <c r="E292" i="5"/>
  <c r="E282" i="5"/>
  <c r="E249" i="5"/>
  <c r="E285" i="5"/>
  <c r="E246" i="5"/>
  <c r="E291" i="5"/>
  <c r="E36" i="5"/>
  <c r="E71" i="5"/>
  <c r="E99" i="5"/>
  <c r="E136" i="5"/>
  <c r="E201" i="5"/>
  <c r="E242" i="5"/>
  <c r="E362" i="5"/>
  <c r="E96" i="5"/>
  <c r="E63" i="5"/>
  <c r="E263" i="5"/>
  <c r="E180" i="5"/>
  <c r="E68" i="5"/>
  <c r="E313" i="5"/>
  <c r="C343" i="5"/>
  <c r="E144" i="5"/>
  <c r="E288" i="5"/>
  <c r="E274" i="5"/>
  <c r="E206" i="5"/>
  <c r="E287" i="5"/>
  <c r="E92" i="5"/>
  <c r="E231" i="5"/>
  <c r="C55" i="5"/>
  <c r="C190" i="5"/>
  <c r="E213" i="5"/>
  <c r="E172" i="5"/>
  <c r="E178" i="5"/>
  <c r="E34" i="5"/>
  <c r="E113" i="5"/>
  <c r="E25" i="5"/>
  <c r="C122" i="5"/>
  <c r="E342" i="5"/>
  <c r="E247" i="5"/>
  <c r="E116" i="5"/>
  <c r="E126" i="5"/>
  <c r="E303" i="5"/>
  <c r="E64" i="5"/>
  <c r="C130" i="5"/>
  <c r="E173" i="5"/>
  <c r="E204" i="5"/>
  <c r="E155" i="5"/>
  <c r="E318" i="5"/>
  <c r="E84" i="5"/>
  <c r="C83" i="5"/>
  <c r="E37" i="5"/>
  <c r="E208" i="5"/>
  <c r="C179" i="5"/>
  <c r="E205" i="5"/>
  <c r="E258" i="5"/>
  <c r="E214" i="5"/>
  <c r="C156" i="5"/>
  <c r="E297" i="5"/>
  <c r="E72" i="5"/>
  <c r="C367" i="5"/>
  <c r="E45" i="5"/>
  <c r="C58" i="5"/>
  <c r="E239" i="5"/>
  <c r="E33" i="5"/>
  <c r="C209" i="5"/>
  <c r="C272" i="5"/>
  <c r="C275" i="5"/>
  <c r="E78" i="5"/>
  <c r="E97" i="5"/>
  <c r="E207" i="5"/>
  <c r="E185" i="5"/>
  <c r="C142" i="5"/>
  <c r="E195" i="5"/>
  <c r="E233" i="5"/>
  <c r="C96" i="5"/>
  <c r="E250" i="5"/>
  <c r="C62" i="5"/>
  <c r="D17" i="5"/>
  <c r="I17" i="5" s="1"/>
  <c r="K17" i="5" s="1"/>
  <c r="E151" i="5"/>
  <c r="E26" i="5"/>
  <c r="E161" i="5"/>
  <c r="E253" i="5"/>
  <c r="C348" i="5"/>
  <c r="C136" i="5"/>
  <c r="E109" i="5"/>
  <c r="C201" i="5"/>
  <c r="C71" i="5"/>
  <c r="C362" i="5"/>
  <c r="E17" i="5"/>
  <c r="E57" i="5"/>
  <c r="C312" i="5"/>
  <c r="C334" i="5"/>
  <c r="E95" i="5"/>
  <c r="C68" i="5"/>
  <c r="C180" i="5"/>
  <c r="E56" i="5"/>
  <c r="C99" i="5"/>
  <c r="E218" i="5"/>
  <c r="E351" i="5"/>
  <c r="C63" i="5"/>
  <c r="C263" i="5"/>
  <c r="C313" i="5"/>
  <c r="C242" i="5"/>
  <c r="E60" i="5"/>
  <c r="F17" i="5" l="1"/>
  <c r="G17" i="5" s="1"/>
  <c r="H17" i="5" s="1"/>
  <c r="J17" i="5" s="1"/>
  <c r="D18" i="5" l="1"/>
  <c r="I18" i="5" s="1"/>
  <c r="K18" i="5" s="1"/>
  <c r="F18" i="5" l="1"/>
  <c r="G18" i="5" s="1"/>
  <c r="H18" i="5" s="1"/>
  <c r="J18" i="5" s="1"/>
  <c r="D19" i="5" l="1"/>
  <c r="I19" i="5" l="1"/>
  <c r="K19" i="5" s="1"/>
  <c r="F19" i="5"/>
  <c r="G19" i="5" s="1"/>
  <c r="H19" i="5" l="1"/>
  <c r="J19" i="5" s="1"/>
  <c r="D20" i="5"/>
  <c r="I20" i="5" l="1"/>
  <c r="K20" i="5" s="1"/>
  <c r="F20" i="5"/>
  <c r="G20" i="5" s="1"/>
  <c r="H20" i="5" s="1"/>
  <c r="J20" i="5" s="1"/>
  <c r="D21" i="5" l="1"/>
  <c r="I21" i="5" l="1"/>
  <c r="K21" i="5" s="1"/>
  <c r="F21" i="5"/>
  <c r="G21" i="5" s="1"/>
  <c r="H21" i="5" l="1"/>
  <c r="J21" i="5" s="1"/>
  <c r="D22" i="5" s="1"/>
  <c r="I22" i="5" s="1"/>
  <c r="K22" i="5" s="1"/>
  <c r="F22" i="5" l="1"/>
  <c r="G22" i="5" s="1"/>
  <c r="H22" i="5" s="1"/>
  <c r="J22" i="5" s="1"/>
  <c r="D23" i="5" s="1"/>
  <c r="I23" i="5" s="1"/>
  <c r="K23" i="5" s="1"/>
  <c r="F23" i="5" l="1"/>
  <c r="G23" i="5" s="1"/>
  <c r="H23" i="5" s="1"/>
  <c r="J23" i="5" s="1"/>
  <c r="D24" i="5" s="1"/>
  <c r="F24" i="5" s="1"/>
  <c r="G24" i="5" s="1"/>
  <c r="I24" i="5" l="1"/>
  <c r="K24" i="5" s="1"/>
  <c r="H24" i="5" l="1"/>
  <c r="J24" i="5" s="1"/>
  <c r="D25" i="5" s="1"/>
  <c r="F25" i="5" l="1"/>
  <c r="G25" i="5" s="1"/>
  <c r="I25" i="5"/>
  <c r="K25" i="5" s="1"/>
  <c r="H25" i="5" l="1"/>
  <c r="J25" i="5" s="1"/>
  <c r="D26" i="5" s="1"/>
  <c r="I26" i="5" l="1"/>
  <c r="K26" i="5" s="1"/>
  <c r="F26" i="5"/>
  <c r="G26" i="5" s="1"/>
  <c r="H26" i="5" s="1"/>
  <c r="J26" i="5" s="1"/>
  <c r="D27" i="5" s="1"/>
  <c r="I27" i="5" l="1"/>
  <c r="K27" i="5" s="1"/>
  <c r="F27" i="5"/>
  <c r="G27" i="5" s="1"/>
  <c r="H27" i="5" s="1"/>
  <c r="J27" i="5" s="1"/>
  <c r="D28" i="5" s="1"/>
  <c r="I28" i="5" l="1"/>
  <c r="K28" i="5" s="1"/>
  <c r="F28" i="5"/>
  <c r="G28" i="5" s="1"/>
  <c r="H28" i="5" s="1"/>
  <c r="J28" i="5" s="1"/>
  <c r="D29" i="5" s="1"/>
  <c r="F29" i="5" l="1"/>
  <c r="G29" i="5" s="1"/>
  <c r="I29" i="5"/>
  <c r="K29" i="5" s="1"/>
  <c r="H29" i="5" l="1"/>
  <c r="J29" i="5" s="1"/>
  <c r="D30" i="5" s="1"/>
  <c r="I30" i="5" l="1"/>
  <c r="K30" i="5" s="1"/>
  <c r="F30" i="5"/>
  <c r="G30" i="5" s="1"/>
  <c r="H30" i="5" s="1"/>
  <c r="J30" i="5" s="1"/>
  <c r="D31" i="5" s="1"/>
  <c r="F31" i="5" l="1"/>
  <c r="G31" i="5" s="1"/>
  <c r="I31" i="5"/>
  <c r="K31" i="5" s="1"/>
  <c r="H31" i="5" l="1"/>
  <c r="J31" i="5" s="1"/>
  <c r="D32" i="5" s="1"/>
  <c r="I32" i="5" l="1"/>
  <c r="K32" i="5" s="1"/>
  <c r="F32" i="5"/>
  <c r="G32" i="5" s="1"/>
  <c r="H32" i="5" s="1"/>
  <c r="J32" i="5" s="1"/>
  <c r="D33" i="5" s="1"/>
  <c r="F33" i="5" l="1"/>
  <c r="G33" i="5" s="1"/>
  <c r="I33" i="5"/>
  <c r="K33" i="5" s="1"/>
  <c r="H33" i="5" l="1"/>
  <c r="J33" i="5" s="1"/>
  <c r="D34" i="5" s="1"/>
  <c r="I34" i="5" l="1"/>
  <c r="K34" i="5" s="1"/>
  <c r="F34" i="5"/>
  <c r="G34" i="5" s="1"/>
  <c r="H34" i="5" s="1"/>
  <c r="J34" i="5" s="1"/>
  <c r="D35" i="5" s="1"/>
  <c r="I35" i="5" l="1"/>
  <c r="K35" i="5" s="1"/>
  <c r="F35" i="5"/>
  <c r="G35" i="5" s="1"/>
  <c r="H35" i="5" s="1"/>
  <c r="J35" i="5" s="1"/>
  <c r="D36" i="5" s="1"/>
  <c r="I36" i="5" l="1"/>
  <c r="K36" i="5" s="1"/>
  <c r="F36" i="5"/>
  <c r="G36" i="5" s="1"/>
  <c r="H36" i="5" s="1"/>
  <c r="J36" i="5" s="1"/>
  <c r="D37" i="5" s="1"/>
  <c r="I37" i="5" l="1"/>
  <c r="K37" i="5" s="1"/>
  <c r="F37" i="5"/>
  <c r="G37" i="5" s="1"/>
  <c r="H37" i="5" s="1"/>
  <c r="J37" i="5" s="1"/>
  <c r="D38" i="5" s="1"/>
  <c r="I38" i="5" l="1"/>
  <c r="K38" i="5" s="1"/>
  <c r="F38" i="5"/>
  <c r="G38" i="5" s="1"/>
  <c r="H38" i="5" s="1"/>
  <c r="J38" i="5" s="1"/>
  <c r="D39" i="5" s="1"/>
  <c r="F39" i="5" l="1"/>
  <c r="G39" i="5" s="1"/>
  <c r="I39" i="5"/>
  <c r="K39" i="5" s="1"/>
  <c r="H39" i="5" l="1"/>
  <c r="J39" i="5" s="1"/>
  <c r="D40" i="5" s="1"/>
  <c r="I40" i="5" l="1"/>
  <c r="K40" i="5" s="1"/>
  <c r="F40" i="5"/>
  <c r="G40" i="5" s="1"/>
  <c r="H40" i="5" s="1"/>
  <c r="J40" i="5" s="1"/>
  <c r="D41" i="5" s="1"/>
  <c r="I41" i="5" l="1"/>
  <c r="K41" i="5" s="1"/>
  <c r="F41" i="5"/>
  <c r="G41" i="5" s="1"/>
  <c r="H41" i="5" s="1"/>
  <c r="J41" i="5" s="1"/>
  <c r="D42" i="5" s="1"/>
  <c r="I42" i="5" l="1"/>
  <c r="K42" i="5" s="1"/>
  <c r="F42" i="5"/>
  <c r="G42" i="5" s="1"/>
  <c r="H42" i="5" s="1"/>
  <c r="J42" i="5" s="1"/>
  <c r="D43" i="5" s="1"/>
  <c r="I43" i="5" l="1"/>
  <c r="K43" i="5" s="1"/>
  <c r="F43" i="5"/>
  <c r="G43" i="5" s="1"/>
  <c r="H43" i="5" s="1"/>
  <c r="J43" i="5" s="1"/>
  <c r="D44" i="5" s="1"/>
  <c r="F44" i="5" l="1"/>
  <c r="G44" i="5" s="1"/>
  <c r="I44" i="5"/>
  <c r="K44" i="5" s="1"/>
  <c r="H44" i="5" l="1"/>
  <c r="J44" i="5" s="1"/>
  <c r="D45" i="5" s="1"/>
  <c r="I45" i="5" l="1"/>
  <c r="K45" i="5" s="1"/>
  <c r="F45" i="5"/>
  <c r="G45" i="5" s="1"/>
  <c r="H45" i="5" s="1"/>
  <c r="J45" i="5" s="1"/>
  <c r="D46" i="5" s="1"/>
  <c r="I46" i="5" l="1"/>
  <c r="K46" i="5" s="1"/>
  <c r="F46" i="5"/>
  <c r="G46" i="5" s="1"/>
  <c r="H46" i="5" s="1"/>
  <c r="J46" i="5" s="1"/>
  <c r="D47" i="5" s="1"/>
  <c r="F47" i="5" l="1"/>
  <c r="G47" i="5" s="1"/>
  <c r="I47" i="5"/>
  <c r="K47" i="5" s="1"/>
  <c r="H47" i="5" l="1"/>
  <c r="J47" i="5" s="1"/>
  <c r="D48" i="5" s="1"/>
  <c r="I48" i="5" l="1"/>
  <c r="K48" i="5" s="1"/>
  <c r="F48" i="5"/>
  <c r="G48" i="5" s="1"/>
  <c r="H48" i="5" s="1"/>
  <c r="J48" i="5" s="1"/>
  <c r="D49" i="5" s="1"/>
  <c r="I49" i="5" l="1"/>
  <c r="K49" i="5" s="1"/>
  <c r="F49" i="5"/>
  <c r="G49" i="5" s="1"/>
  <c r="H49" i="5" s="1"/>
  <c r="J49" i="5" s="1"/>
  <c r="D50" i="5" s="1"/>
  <c r="I50" i="5" l="1"/>
  <c r="K50" i="5" s="1"/>
  <c r="F50" i="5"/>
  <c r="G50" i="5" s="1"/>
  <c r="H50" i="5" s="1"/>
  <c r="J50" i="5" s="1"/>
  <c r="D51" i="5" s="1"/>
  <c r="I51" i="5" l="1"/>
  <c r="K51" i="5" s="1"/>
  <c r="F51" i="5"/>
  <c r="G51" i="5" s="1"/>
  <c r="H51" i="5" s="1"/>
  <c r="J51" i="5" s="1"/>
  <c r="D52" i="5" s="1"/>
  <c r="I52" i="5" l="1"/>
  <c r="K52" i="5" s="1"/>
  <c r="F52" i="5"/>
  <c r="G52" i="5" s="1"/>
  <c r="H52" i="5" s="1"/>
  <c r="J52" i="5" s="1"/>
  <c r="D53" i="5" s="1"/>
  <c r="I53" i="5" l="1"/>
  <c r="K53" i="5" s="1"/>
  <c r="F53" i="5"/>
  <c r="G53" i="5" s="1"/>
  <c r="H53" i="5" s="1"/>
  <c r="J53" i="5" s="1"/>
  <c r="D54" i="5" s="1"/>
  <c r="I54" i="5" l="1"/>
  <c r="K54" i="5" s="1"/>
  <c r="F54" i="5"/>
  <c r="G54" i="5" s="1"/>
  <c r="H54" i="5" s="1"/>
  <c r="J54" i="5" s="1"/>
  <c r="D55" i="5" s="1"/>
  <c r="I55" i="5" l="1"/>
  <c r="K55" i="5" s="1"/>
  <c r="F55" i="5"/>
  <c r="G55" i="5" s="1"/>
  <c r="H55" i="5" l="1"/>
  <c r="J55" i="5" s="1"/>
  <c r="D56" i="5" s="1"/>
  <c r="I56" i="5" s="1"/>
  <c r="K56" i="5" s="1"/>
  <c r="F56" i="5" l="1"/>
  <c r="G56" i="5" s="1"/>
  <c r="H56" i="5" s="1"/>
  <c r="J56" i="5" s="1"/>
  <c r="D57" i="5" s="1"/>
  <c r="I57" i="5" s="1"/>
  <c r="K57" i="5" s="1"/>
  <c r="F57" i="5"/>
  <c r="G57" i="5" s="1"/>
  <c r="H57" i="5" l="1"/>
  <c r="J57" i="5" s="1"/>
  <c r="D58" i="5" s="1"/>
  <c r="I58" i="5" s="1"/>
  <c r="K58" i="5" s="1"/>
  <c r="F58" i="5" l="1"/>
  <c r="G58" i="5" s="1"/>
  <c r="H58" i="5" s="1"/>
  <c r="J58" i="5" s="1"/>
  <c r="D59" i="5" s="1"/>
  <c r="I59" i="5" s="1"/>
  <c r="K59" i="5" s="1"/>
  <c r="F59" i="5" l="1"/>
  <c r="G59" i="5" s="1"/>
  <c r="H59" i="5" s="1"/>
  <c r="J59" i="5" s="1"/>
  <c r="D60" i="5" s="1"/>
  <c r="F60" i="5" s="1"/>
  <c r="G60" i="5" s="1"/>
  <c r="I60" i="5" l="1"/>
  <c r="K60" i="5" s="1"/>
  <c r="H60" i="5"/>
  <c r="J60" i="5" s="1"/>
  <c r="D61" i="5" s="1"/>
  <c r="I61" i="5" l="1"/>
  <c r="K61" i="5" s="1"/>
  <c r="F61" i="5"/>
  <c r="G61" i="5" s="1"/>
  <c r="H61" i="5" s="1"/>
  <c r="J61" i="5" s="1"/>
  <c r="D62" i="5" s="1"/>
  <c r="F62" i="5" l="1"/>
  <c r="G62" i="5" s="1"/>
  <c r="I62" i="5"/>
  <c r="K62" i="5" s="1"/>
  <c r="H62" i="5" l="1"/>
  <c r="J62" i="5" s="1"/>
  <c r="D63" i="5" s="1"/>
  <c r="F63" i="5" l="1"/>
  <c r="G63" i="5" s="1"/>
  <c r="I63" i="5"/>
  <c r="K63" i="5" s="1"/>
  <c r="H63" i="5" l="1"/>
  <c r="J63" i="5" s="1"/>
  <c r="D64" i="5" s="1"/>
  <c r="I64" i="5" l="1"/>
  <c r="K64" i="5" s="1"/>
  <c r="F64" i="5"/>
  <c r="G64" i="5" s="1"/>
  <c r="H64" i="5" s="1"/>
  <c r="J64" i="5" s="1"/>
  <c r="D65" i="5" s="1"/>
  <c r="I65" i="5" l="1"/>
  <c r="K65" i="5" s="1"/>
  <c r="F65" i="5"/>
  <c r="G65" i="5" s="1"/>
  <c r="H65" i="5" l="1"/>
  <c r="J65" i="5" s="1"/>
  <c r="D66" i="5" s="1"/>
  <c r="F66" i="5" l="1"/>
  <c r="G66" i="5" s="1"/>
  <c r="I66" i="5"/>
  <c r="K66" i="5" s="1"/>
  <c r="H66" i="5" l="1"/>
  <c r="J66" i="5" s="1"/>
  <c r="D67" i="5" s="1"/>
  <c r="I67" i="5" s="1"/>
  <c r="K67" i="5" s="1"/>
  <c r="F67" i="5" l="1"/>
  <c r="G67" i="5" s="1"/>
  <c r="H67" i="5" s="1"/>
  <c r="J67" i="5" s="1"/>
  <c r="D68" i="5" s="1"/>
  <c r="I68" i="5" s="1"/>
  <c r="K68" i="5" s="1"/>
  <c r="F68" i="5" l="1"/>
  <c r="G68" i="5"/>
  <c r="H68" i="5" s="1"/>
  <c r="J68" i="5" s="1"/>
  <c r="D69" i="5" s="1"/>
  <c r="I69" i="5" l="1"/>
  <c r="K69" i="5" s="1"/>
  <c r="F69" i="5"/>
  <c r="G69" i="5" l="1"/>
  <c r="H69" i="5" s="1"/>
  <c r="J69" i="5" s="1"/>
  <c r="D70" i="5" s="1"/>
  <c r="I70" i="5" l="1"/>
  <c r="K70" i="5" s="1"/>
  <c r="F70" i="5"/>
  <c r="G70" i="5" l="1"/>
  <c r="H70" i="5" s="1"/>
  <c r="J70" i="5" s="1"/>
  <c r="D71" i="5" s="1"/>
  <c r="I71" i="5" l="1"/>
  <c r="K71" i="5" s="1"/>
  <c r="F71" i="5"/>
  <c r="G71" i="5" l="1"/>
  <c r="H71" i="5" s="1"/>
  <c r="J71" i="5" s="1"/>
  <c r="D72" i="5" s="1"/>
  <c r="I72" i="5" l="1"/>
  <c r="K72" i="5" s="1"/>
  <c r="F72" i="5"/>
  <c r="G72" i="5" l="1"/>
  <c r="H72" i="5" s="1"/>
  <c r="J72" i="5" s="1"/>
  <c r="D73" i="5" s="1"/>
  <c r="I73" i="5" l="1"/>
  <c r="K73" i="5" s="1"/>
  <c r="F73" i="5"/>
  <c r="G73" i="5" l="1"/>
  <c r="H73" i="5" s="1"/>
  <c r="J73" i="5" s="1"/>
  <c r="D74" i="5" s="1"/>
  <c r="I74" i="5" l="1"/>
  <c r="K74" i="5" s="1"/>
  <c r="F74" i="5"/>
  <c r="G74" i="5" l="1"/>
  <c r="H74" i="5" s="1"/>
  <c r="J74" i="5" s="1"/>
  <c r="D75" i="5" s="1"/>
  <c r="I75" i="5" l="1"/>
  <c r="K75" i="5" s="1"/>
  <c r="F75" i="5"/>
  <c r="G75" i="5" l="1"/>
  <c r="H75" i="5" s="1"/>
  <c r="J75" i="5" s="1"/>
  <c r="D76" i="5" s="1"/>
  <c r="F76" i="5" l="1"/>
  <c r="I76" i="5"/>
  <c r="K76" i="5" s="1"/>
  <c r="G76" i="5" l="1"/>
  <c r="H76" i="5" s="1"/>
  <c r="J76" i="5" s="1"/>
  <c r="D77" i="5" s="1"/>
  <c r="I77" i="5" l="1"/>
  <c r="K77" i="5" s="1"/>
  <c r="F77" i="5"/>
  <c r="G77" i="5" l="1"/>
  <c r="H77" i="5" s="1"/>
  <c r="J77" i="5" s="1"/>
  <c r="D78" i="5" s="1"/>
  <c r="F78" i="5" l="1"/>
  <c r="I78" i="5"/>
  <c r="K78" i="5" s="1"/>
  <c r="G78" i="5" l="1"/>
  <c r="H78" i="5" s="1"/>
  <c r="J78" i="5" s="1"/>
  <c r="D79" i="5" s="1"/>
  <c r="I79" i="5" l="1"/>
  <c r="K79" i="5" s="1"/>
  <c r="F79" i="5"/>
  <c r="G79" i="5" l="1"/>
  <c r="H79" i="5" s="1"/>
  <c r="J79" i="5" s="1"/>
  <c r="D80" i="5" s="1"/>
  <c r="I80" i="5" l="1"/>
  <c r="K80" i="5" s="1"/>
  <c r="F80" i="5"/>
  <c r="G80" i="5" l="1"/>
  <c r="H80" i="5" s="1"/>
  <c r="J80" i="5" s="1"/>
  <c r="D81" i="5" s="1"/>
  <c r="I81" i="5" l="1"/>
  <c r="K81" i="5" s="1"/>
  <c r="F81" i="5"/>
  <c r="G81" i="5" l="1"/>
  <c r="H81" i="5" s="1"/>
  <c r="J81" i="5" s="1"/>
  <c r="D82" i="5" s="1"/>
  <c r="F82" i="5" l="1"/>
  <c r="I82" i="5"/>
  <c r="K82" i="5" s="1"/>
  <c r="G82" i="5" l="1"/>
  <c r="H82" i="5" s="1"/>
  <c r="J82" i="5" s="1"/>
  <c r="D83" i="5" s="1"/>
  <c r="I83" i="5" l="1"/>
  <c r="K83" i="5" s="1"/>
  <c r="F83" i="5"/>
  <c r="G83" i="5" l="1"/>
  <c r="H83" i="5" s="1"/>
  <c r="J83" i="5" s="1"/>
  <c r="D84" i="5" s="1"/>
  <c r="I84" i="5" l="1"/>
  <c r="K84" i="5" s="1"/>
  <c r="F84" i="5"/>
  <c r="G84" i="5" l="1"/>
  <c r="H84" i="5" s="1"/>
  <c r="J84" i="5" s="1"/>
  <c r="D85" i="5" s="1"/>
  <c r="I85" i="5" l="1"/>
  <c r="K85" i="5" s="1"/>
  <c r="F85" i="5"/>
  <c r="G85" i="5" l="1"/>
  <c r="H85" i="5" s="1"/>
  <c r="J85" i="5" s="1"/>
  <c r="D86" i="5" s="1"/>
  <c r="I86" i="5" l="1"/>
  <c r="K86" i="5" s="1"/>
  <c r="F86" i="5"/>
  <c r="G86" i="5" l="1"/>
  <c r="H86" i="5" s="1"/>
  <c r="J86" i="5" s="1"/>
  <c r="D87" i="5" s="1"/>
  <c r="I87" i="5" l="1"/>
  <c r="K87" i="5" s="1"/>
  <c r="F87" i="5"/>
  <c r="G87" i="5" l="1"/>
  <c r="H87" i="5" s="1"/>
  <c r="J87" i="5" s="1"/>
  <c r="D88" i="5" s="1"/>
  <c r="F88" i="5" l="1"/>
  <c r="I88" i="5"/>
  <c r="K88" i="5" s="1"/>
  <c r="G88" i="5" l="1"/>
  <c r="H88" i="5" s="1"/>
  <c r="J88" i="5" s="1"/>
  <c r="D89" i="5" s="1"/>
  <c r="I89" i="5" l="1"/>
  <c r="K89" i="5" s="1"/>
  <c r="F89" i="5"/>
  <c r="G89" i="5" l="1"/>
  <c r="H89" i="5" s="1"/>
  <c r="J89" i="5" s="1"/>
  <c r="D90" i="5" s="1"/>
  <c r="I90" i="5" l="1"/>
  <c r="K90" i="5" s="1"/>
  <c r="F90" i="5"/>
  <c r="G90" i="5" l="1"/>
  <c r="H90" i="5" s="1"/>
  <c r="J90" i="5" s="1"/>
  <c r="D91" i="5" s="1"/>
  <c r="I91" i="5" l="1"/>
  <c r="K91" i="5" s="1"/>
  <c r="F91" i="5"/>
  <c r="G91" i="5" l="1"/>
  <c r="H91" i="5" s="1"/>
  <c r="J91" i="5" s="1"/>
  <c r="D92" i="5" s="1"/>
  <c r="I92" i="5" l="1"/>
  <c r="K92" i="5" s="1"/>
  <c r="F92" i="5"/>
  <c r="G92" i="5" l="1"/>
  <c r="H92" i="5" s="1"/>
  <c r="J92" i="5" s="1"/>
  <c r="D93" i="5" s="1"/>
  <c r="I93" i="5" l="1"/>
  <c r="K93" i="5" s="1"/>
  <c r="F93" i="5"/>
  <c r="G93" i="5" l="1"/>
  <c r="H93" i="5" s="1"/>
  <c r="J93" i="5" s="1"/>
  <c r="D94" i="5" s="1"/>
  <c r="I94" i="5" l="1"/>
  <c r="K94" i="5" s="1"/>
  <c r="F94" i="5"/>
  <c r="G94" i="5" l="1"/>
  <c r="H94" i="5" s="1"/>
  <c r="J94" i="5" s="1"/>
  <c r="D95" i="5" s="1"/>
  <c r="I95" i="5" l="1"/>
  <c r="K95" i="5" s="1"/>
  <c r="F95" i="5"/>
  <c r="G95" i="5" l="1"/>
  <c r="H95" i="5" s="1"/>
  <c r="J95" i="5" s="1"/>
  <c r="D96" i="5" s="1"/>
  <c r="F96" i="5" l="1"/>
  <c r="I96" i="5"/>
  <c r="K96" i="5" s="1"/>
  <c r="G96" i="5" l="1"/>
  <c r="H96" i="5" s="1"/>
  <c r="J96" i="5" s="1"/>
  <c r="D97" i="5" s="1"/>
  <c r="I97" i="5" l="1"/>
  <c r="K97" i="5" s="1"/>
  <c r="F97" i="5"/>
  <c r="G97" i="5" l="1"/>
  <c r="H97" i="5" s="1"/>
  <c r="J97" i="5" s="1"/>
  <c r="D98" i="5" s="1"/>
  <c r="F98" i="5" l="1"/>
  <c r="I98" i="5"/>
  <c r="K98" i="5" s="1"/>
  <c r="G98" i="5" l="1"/>
  <c r="H98" i="5" s="1"/>
  <c r="J98" i="5" s="1"/>
  <c r="D99" i="5" s="1"/>
  <c r="I99" i="5" l="1"/>
  <c r="K99" i="5" s="1"/>
  <c r="F99" i="5"/>
  <c r="G99" i="5" l="1"/>
  <c r="H99" i="5" s="1"/>
  <c r="J99" i="5" s="1"/>
  <c r="D100" i="5" s="1"/>
  <c r="I100" i="5" l="1"/>
  <c r="K100" i="5" s="1"/>
  <c r="F100" i="5"/>
  <c r="G100" i="5" l="1"/>
  <c r="H100" i="5" s="1"/>
  <c r="J100" i="5" s="1"/>
  <c r="D101" i="5" s="1"/>
  <c r="F101" i="5" l="1"/>
  <c r="I101" i="5"/>
  <c r="K101" i="5" s="1"/>
  <c r="G101" i="5" l="1"/>
  <c r="H101" i="5" s="1"/>
  <c r="J101" i="5" s="1"/>
  <c r="D102" i="5" s="1"/>
  <c r="F102" i="5" l="1"/>
  <c r="I102" i="5"/>
  <c r="K102" i="5" s="1"/>
  <c r="G102" i="5" l="1"/>
  <c r="H102" i="5" s="1"/>
  <c r="J102" i="5" s="1"/>
  <c r="D103" i="5" s="1"/>
  <c r="I103" i="5" l="1"/>
  <c r="K103" i="5" s="1"/>
  <c r="F103" i="5"/>
  <c r="G103" i="5" l="1"/>
  <c r="H103" i="5" s="1"/>
  <c r="J103" i="5" s="1"/>
  <c r="D104" i="5" s="1"/>
  <c r="I104" i="5" l="1"/>
  <c r="K104" i="5" s="1"/>
  <c r="F104" i="5"/>
  <c r="G104" i="5" l="1"/>
  <c r="H104" i="5" s="1"/>
  <c r="J104" i="5" s="1"/>
  <c r="D105" i="5" s="1"/>
  <c r="I105" i="5" l="1"/>
  <c r="K105" i="5" s="1"/>
  <c r="F105" i="5"/>
  <c r="G105" i="5" l="1"/>
  <c r="H105" i="5" s="1"/>
  <c r="J105" i="5" s="1"/>
  <c r="D106" i="5" s="1"/>
  <c r="F106" i="5" l="1"/>
  <c r="I106" i="5"/>
  <c r="K106" i="5" s="1"/>
  <c r="G106" i="5" l="1"/>
  <c r="H106" i="5" s="1"/>
  <c r="J106" i="5" s="1"/>
  <c r="D107" i="5" s="1"/>
  <c r="I107" i="5" l="1"/>
  <c r="K107" i="5" s="1"/>
  <c r="F107" i="5"/>
  <c r="G107" i="5" l="1"/>
  <c r="H107" i="5" s="1"/>
  <c r="J107" i="5" s="1"/>
  <c r="D108" i="5" s="1"/>
  <c r="I108" i="5" l="1"/>
  <c r="K108" i="5" s="1"/>
  <c r="F108" i="5"/>
  <c r="G108" i="5" l="1"/>
  <c r="H108" i="5" s="1"/>
  <c r="J108" i="5" s="1"/>
  <c r="D109" i="5" s="1"/>
  <c r="I109" i="5" l="1"/>
  <c r="K109" i="5" s="1"/>
  <c r="F109" i="5"/>
  <c r="G109" i="5" l="1"/>
  <c r="H109" i="5" s="1"/>
  <c r="J109" i="5" s="1"/>
  <c r="D110" i="5" s="1"/>
  <c r="F110" i="5" l="1"/>
  <c r="I110" i="5"/>
  <c r="K110" i="5" s="1"/>
  <c r="G110" i="5" l="1"/>
  <c r="H110" i="5" s="1"/>
  <c r="J110" i="5" s="1"/>
  <c r="D111" i="5" s="1"/>
  <c r="I111" i="5" l="1"/>
  <c r="K111" i="5" s="1"/>
  <c r="F111" i="5"/>
  <c r="G111" i="5" l="1"/>
  <c r="H111" i="5" s="1"/>
  <c r="J111" i="5" s="1"/>
  <c r="D112" i="5" s="1"/>
  <c r="F112" i="5" l="1"/>
  <c r="I112" i="5"/>
  <c r="K112" i="5" s="1"/>
  <c r="G112" i="5" l="1"/>
  <c r="H112" i="5" s="1"/>
  <c r="J112" i="5" s="1"/>
  <c r="D113" i="5" s="1"/>
  <c r="I113" i="5" l="1"/>
  <c r="K113" i="5" s="1"/>
  <c r="F113" i="5"/>
  <c r="G113" i="5" l="1"/>
  <c r="H113" i="5" s="1"/>
  <c r="J113" i="5" s="1"/>
  <c r="D114" i="5" s="1"/>
  <c r="I114" i="5" l="1"/>
  <c r="K114" i="5" s="1"/>
  <c r="F114" i="5"/>
  <c r="G114" i="5" l="1"/>
  <c r="H114" i="5" s="1"/>
  <c r="J114" i="5" s="1"/>
  <c r="D115" i="5" s="1"/>
  <c r="I115" i="5" l="1"/>
  <c r="K115" i="5" s="1"/>
  <c r="F115" i="5"/>
  <c r="G115" i="5" l="1"/>
  <c r="H115" i="5" s="1"/>
  <c r="J115" i="5" s="1"/>
  <c r="D116" i="5" s="1"/>
  <c r="I116" i="5" l="1"/>
  <c r="K116" i="5" s="1"/>
  <c r="F116" i="5"/>
  <c r="G116" i="5" l="1"/>
  <c r="H116" i="5" s="1"/>
  <c r="J116" i="5" s="1"/>
  <c r="D117" i="5" s="1"/>
  <c r="I117" i="5" l="1"/>
  <c r="K117" i="5" s="1"/>
  <c r="F117" i="5"/>
  <c r="G117" i="5" l="1"/>
  <c r="H117" i="5" s="1"/>
  <c r="J117" i="5" s="1"/>
  <c r="D118" i="5" s="1"/>
  <c r="I118" i="5" l="1"/>
  <c r="K118" i="5" s="1"/>
  <c r="F118" i="5"/>
  <c r="G118" i="5" l="1"/>
  <c r="H118" i="5" s="1"/>
  <c r="J118" i="5" s="1"/>
  <c r="D119" i="5" s="1"/>
  <c r="I119" i="5" l="1"/>
  <c r="K119" i="5" s="1"/>
  <c r="F119" i="5"/>
  <c r="G119" i="5" l="1"/>
  <c r="H119" i="5" s="1"/>
  <c r="J119" i="5" s="1"/>
  <c r="D120" i="5" s="1"/>
  <c r="I120" i="5" l="1"/>
  <c r="K120" i="5" s="1"/>
  <c r="F120" i="5"/>
  <c r="G120" i="5" l="1"/>
  <c r="H120" i="5" s="1"/>
  <c r="J120" i="5" s="1"/>
  <c r="D121" i="5" s="1"/>
  <c r="I121" i="5" l="1"/>
  <c r="K121" i="5" s="1"/>
  <c r="F121" i="5"/>
  <c r="G121" i="5" l="1"/>
  <c r="H121" i="5" s="1"/>
  <c r="J121" i="5" s="1"/>
  <c r="D122" i="5" s="1"/>
  <c r="I122" i="5" l="1"/>
  <c r="K122" i="5" s="1"/>
  <c r="F122" i="5"/>
  <c r="G122" i="5" l="1"/>
  <c r="H122" i="5" s="1"/>
  <c r="J122" i="5" s="1"/>
  <c r="D123" i="5" s="1"/>
  <c r="I123" i="5" l="1"/>
  <c r="K123" i="5" s="1"/>
  <c r="F123" i="5"/>
  <c r="G123" i="5" l="1"/>
  <c r="H123" i="5" s="1"/>
  <c r="J123" i="5" s="1"/>
  <c r="D124" i="5" s="1"/>
  <c r="I124" i="5" l="1"/>
  <c r="K124" i="5" s="1"/>
  <c r="F124" i="5"/>
  <c r="G124" i="5" l="1"/>
  <c r="H124" i="5" s="1"/>
  <c r="J124" i="5" s="1"/>
  <c r="D125" i="5" s="1"/>
  <c r="I125" i="5" l="1"/>
  <c r="K125" i="5" s="1"/>
  <c r="F125" i="5"/>
  <c r="G125" i="5" l="1"/>
  <c r="H125" i="5" s="1"/>
  <c r="J125" i="5" s="1"/>
  <c r="D126" i="5" s="1"/>
  <c r="I126" i="5" l="1"/>
  <c r="K126" i="5" s="1"/>
  <c r="F126" i="5"/>
  <c r="G126" i="5" l="1"/>
  <c r="H126" i="5" s="1"/>
  <c r="J126" i="5" s="1"/>
  <c r="D127" i="5" s="1"/>
  <c r="F127" i="5" l="1"/>
  <c r="I127" i="5"/>
  <c r="K127" i="5" s="1"/>
  <c r="G127" i="5" l="1"/>
  <c r="H127" i="5" s="1"/>
  <c r="J127" i="5" s="1"/>
  <c r="D128" i="5" s="1"/>
  <c r="I128" i="5" l="1"/>
  <c r="K128" i="5" s="1"/>
  <c r="F128" i="5"/>
  <c r="G128" i="5" l="1"/>
  <c r="H128" i="5" s="1"/>
  <c r="J128" i="5" s="1"/>
  <c r="D129" i="5" s="1"/>
  <c r="I129" i="5" l="1"/>
  <c r="K129" i="5" s="1"/>
  <c r="F129" i="5"/>
  <c r="G129" i="5" l="1"/>
  <c r="H129" i="5" s="1"/>
  <c r="J129" i="5" s="1"/>
  <c r="D130" i="5" s="1"/>
  <c r="I130" i="5" l="1"/>
  <c r="K130" i="5" s="1"/>
  <c r="F130" i="5"/>
  <c r="G130" i="5" l="1"/>
  <c r="H130" i="5" s="1"/>
  <c r="J130" i="5" s="1"/>
  <c r="D131" i="5" s="1"/>
  <c r="I131" i="5" l="1"/>
  <c r="K131" i="5" s="1"/>
  <c r="F131" i="5"/>
  <c r="G131" i="5" l="1"/>
  <c r="H131" i="5" s="1"/>
  <c r="J131" i="5" s="1"/>
  <c r="D132" i="5" s="1"/>
  <c r="I132" i="5" l="1"/>
  <c r="K132" i="5" s="1"/>
  <c r="F132" i="5"/>
  <c r="G132" i="5" l="1"/>
  <c r="H132" i="5" s="1"/>
  <c r="J132" i="5" s="1"/>
  <c r="D133" i="5" s="1"/>
  <c r="F133" i="5" l="1"/>
  <c r="I133" i="5"/>
  <c r="K133" i="5" s="1"/>
  <c r="G133" i="5" l="1"/>
  <c r="H133" i="5" s="1"/>
  <c r="J133" i="5" s="1"/>
  <c r="D134" i="5" s="1"/>
  <c r="I134" i="5" l="1"/>
  <c r="K134" i="5" s="1"/>
  <c r="F134" i="5"/>
  <c r="G134" i="5" l="1"/>
  <c r="H134" i="5" s="1"/>
  <c r="J134" i="5" s="1"/>
  <c r="D135" i="5" s="1"/>
  <c r="I135" i="5" l="1"/>
  <c r="K135" i="5" s="1"/>
  <c r="F135" i="5"/>
  <c r="G135" i="5" l="1"/>
  <c r="H135" i="5" s="1"/>
  <c r="J135" i="5" s="1"/>
  <c r="D136" i="5" s="1"/>
  <c r="F136" i="5" l="1"/>
  <c r="I136" i="5"/>
  <c r="K136" i="5" s="1"/>
  <c r="G136" i="5" l="1"/>
  <c r="H136" i="5" s="1"/>
  <c r="J136" i="5" s="1"/>
  <c r="D137" i="5" s="1"/>
  <c r="I137" i="5" l="1"/>
  <c r="K137" i="5" s="1"/>
  <c r="F137" i="5"/>
  <c r="G137" i="5" l="1"/>
  <c r="H137" i="5" s="1"/>
  <c r="J137" i="5" s="1"/>
  <c r="D138" i="5" s="1"/>
  <c r="I138" i="5" l="1"/>
  <c r="K138" i="5" s="1"/>
  <c r="F138" i="5"/>
  <c r="G138" i="5" l="1"/>
  <c r="H138" i="5" s="1"/>
  <c r="J138" i="5" s="1"/>
  <c r="D139" i="5" s="1"/>
  <c r="I139" i="5" l="1"/>
  <c r="K139" i="5" s="1"/>
  <c r="F139" i="5"/>
  <c r="G139" i="5" l="1"/>
  <c r="H139" i="5" s="1"/>
  <c r="J139" i="5" s="1"/>
  <c r="D140" i="5" s="1"/>
  <c r="F140" i="5" l="1"/>
  <c r="I140" i="5"/>
  <c r="K140" i="5" s="1"/>
  <c r="G140" i="5" l="1"/>
  <c r="H140" i="5" s="1"/>
  <c r="J140" i="5" s="1"/>
  <c r="D141" i="5" s="1"/>
  <c r="I141" i="5" l="1"/>
  <c r="K141" i="5" s="1"/>
  <c r="F141" i="5"/>
  <c r="G141" i="5" l="1"/>
  <c r="H141" i="5" s="1"/>
  <c r="J141" i="5" s="1"/>
  <c r="D142" i="5" s="1"/>
  <c r="I142" i="5" l="1"/>
  <c r="K142" i="5" s="1"/>
  <c r="F142" i="5"/>
  <c r="G142" i="5" l="1"/>
  <c r="H142" i="5" s="1"/>
  <c r="J142" i="5" s="1"/>
  <c r="D143" i="5" s="1"/>
  <c r="I143" i="5" l="1"/>
  <c r="K143" i="5" s="1"/>
  <c r="F143" i="5"/>
  <c r="G143" i="5" l="1"/>
  <c r="H143" i="5" s="1"/>
  <c r="J143" i="5" s="1"/>
  <c r="D144" i="5" s="1"/>
  <c r="I144" i="5" l="1"/>
  <c r="K144" i="5" s="1"/>
  <c r="F144" i="5"/>
  <c r="G144" i="5" l="1"/>
  <c r="H144" i="5" s="1"/>
  <c r="J144" i="5" s="1"/>
  <c r="D145" i="5" s="1"/>
  <c r="I145" i="5" l="1"/>
  <c r="K145" i="5" s="1"/>
  <c r="F145" i="5"/>
  <c r="G145" i="5" l="1"/>
  <c r="H145" i="5" s="1"/>
  <c r="J145" i="5" s="1"/>
  <c r="D146" i="5" s="1"/>
  <c r="F146" i="5" l="1"/>
  <c r="I146" i="5"/>
  <c r="K146" i="5" s="1"/>
  <c r="G146" i="5" l="1"/>
  <c r="H146" i="5" s="1"/>
  <c r="J146" i="5" s="1"/>
  <c r="D147" i="5" s="1"/>
  <c r="I147" i="5" l="1"/>
  <c r="K147" i="5" s="1"/>
  <c r="F147" i="5"/>
  <c r="G147" i="5" l="1"/>
  <c r="H147" i="5" s="1"/>
  <c r="J147" i="5" s="1"/>
  <c r="D148" i="5" s="1"/>
  <c r="I148" i="5" l="1"/>
  <c r="K148" i="5" s="1"/>
  <c r="F148" i="5"/>
  <c r="G148" i="5" l="1"/>
  <c r="H148" i="5" s="1"/>
  <c r="J148" i="5" s="1"/>
  <c r="D149" i="5" s="1"/>
  <c r="I149" i="5" l="1"/>
  <c r="K149" i="5" s="1"/>
  <c r="F149" i="5"/>
  <c r="G149" i="5" l="1"/>
  <c r="H149" i="5" s="1"/>
  <c r="J149" i="5" s="1"/>
  <c r="D150" i="5" s="1"/>
  <c r="I150" i="5" l="1"/>
  <c r="K150" i="5" s="1"/>
  <c r="F150" i="5"/>
  <c r="G150" i="5" l="1"/>
  <c r="H150" i="5" s="1"/>
  <c r="J150" i="5" s="1"/>
  <c r="D151" i="5" s="1"/>
  <c r="I151" i="5" l="1"/>
  <c r="K151" i="5" s="1"/>
  <c r="F151" i="5"/>
  <c r="G151" i="5" l="1"/>
  <c r="H151" i="5" s="1"/>
  <c r="J151" i="5" s="1"/>
  <c r="D152" i="5" s="1"/>
  <c r="F152" i="5" l="1"/>
  <c r="I152" i="5"/>
  <c r="K152" i="5" s="1"/>
  <c r="G152" i="5" l="1"/>
  <c r="H152" i="5" s="1"/>
  <c r="J152" i="5" s="1"/>
  <c r="D153" i="5" s="1"/>
  <c r="I153" i="5" l="1"/>
  <c r="K153" i="5" s="1"/>
  <c r="F153" i="5"/>
  <c r="G153" i="5" l="1"/>
  <c r="H153" i="5" s="1"/>
  <c r="J153" i="5" s="1"/>
  <c r="D154" i="5" s="1"/>
  <c r="I154" i="5" l="1"/>
  <c r="K154" i="5" s="1"/>
  <c r="F154" i="5"/>
  <c r="G154" i="5" l="1"/>
  <c r="H154" i="5" s="1"/>
  <c r="J154" i="5" s="1"/>
  <c r="D155" i="5" s="1"/>
  <c r="F155" i="5" l="1"/>
  <c r="I155" i="5"/>
  <c r="K155" i="5" s="1"/>
  <c r="G155" i="5" l="1"/>
  <c r="H155" i="5" s="1"/>
  <c r="J155" i="5" s="1"/>
  <c r="D156" i="5" s="1"/>
  <c r="I156" i="5" l="1"/>
  <c r="K156" i="5" s="1"/>
  <c r="F156" i="5"/>
  <c r="G156" i="5" l="1"/>
  <c r="H156" i="5" s="1"/>
  <c r="J156" i="5" s="1"/>
  <c r="D157" i="5" s="1"/>
  <c r="I157" i="5" l="1"/>
  <c r="K157" i="5" s="1"/>
  <c r="F157" i="5"/>
  <c r="G157" i="5" l="1"/>
  <c r="H157" i="5" s="1"/>
  <c r="J157" i="5" s="1"/>
  <c r="D158" i="5" s="1"/>
  <c r="I158" i="5" l="1"/>
  <c r="K158" i="5" s="1"/>
  <c r="F158" i="5"/>
  <c r="G158" i="5" l="1"/>
  <c r="H158" i="5" s="1"/>
  <c r="J158" i="5" s="1"/>
  <c r="D159" i="5" s="1"/>
  <c r="F159" i="5" l="1"/>
  <c r="I159" i="5"/>
  <c r="K159" i="5" s="1"/>
  <c r="G159" i="5" l="1"/>
  <c r="H159" i="5" s="1"/>
  <c r="J159" i="5" s="1"/>
  <c r="D160" i="5" s="1"/>
  <c r="I160" i="5" l="1"/>
  <c r="K160" i="5" s="1"/>
  <c r="F160" i="5"/>
  <c r="G160" i="5" l="1"/>
  <c r="H160" i="5" s="1"/>
  <c r="J160" i="5" s="1"/>
  <c r="D161" i="5" s="1"/>
  <c r="I161" i="5" l="1"/>
  <c r="K161" i="5" s="1"/>
  <c r="F161" i="5"/>
  <c r="G161" i="5" l="1"/>
  <c r="H161" i="5" s="1"/>
  <c r="J161" i="5" s="1"/>
  <c r="D162" i="5" s="1"/>
  <c r="I162" i="5" l="1"/>
  <c r="K162" i="5" s="1"/>
  <c r="F162" i="5"/>
  <c r="G162" i="5" l="1"/>
  <c r="H162" i="5" s="1"/>
  <c r="J162" i="5" s="1"/>
  <c r="D163" i="5" s="1"/>
  <c r="I163" i="5" l="1"/>
  <c r="K163" i="5" s="1"/>
  <c r="F163" i="5"/>
  <c r="G163" i="5" l="1"/>
  <c r="H163" i="5" s="1"/>
  <c r="J163" i="5" s="1"/>
  <c r="D164" i="5" s="1"/>
  <c r="I164" i="5" l="1"/>
  <c r="K164" i="5" s="1"/>
  <c r="F164" i="5"/>
  <c r="G164" i="5" l="1"/>
  <c r="H164" i="5" s="1"/>
  <c r="J164" i="5" s="1"/>
  <c r="D165" i="5" s="1"/>
  <c r="F165" i="5" l="1"/>
  <c r="I165" i="5"/>
  <c r="K165" i="5" s="1"/>
  <c r="G165" i="5" l="1"/>
  <c r="H165" i="5" s="1"/>
  <c r="J165" i="5" s="1"/>
  <c r="D166" i="5" s="1"/>
  <c r="I166" i="5" l="1"/>
  <c r="K166" i="5" s="1"/>
  <c r="F166" i="5"/>
  <c r="G166" i="5" l="1"/>
  <c r="H166" i="5" s="1"/>
  <c r="J166" i="5" s="1"/>
  <c r="D167" i="5" s="1"/>
  <c r="I167" i="5" l="1"/>
  <c r="K167" i="5" s="1"/>
  <c r="F167" i="5"/>
  <c r="G167" i="5" l="1"/>
  <c r="H167" i="5" s="1"/>
  <c r="J167" i="5" s="1"/>
  <c r="D168" i="5" s="1"/>
  <c r="I168" i="5" l="1"/>
  <c r="K168" i="5" s="1"/>
  <c r="F168" i="5"/>
  <c r="G168" i="5" l="1"/>
  <c r="H168" i="5" s="1"/>
  <c r="J168" i="5" s="1"/>
  <c r="D169" i="5" s="1"/>
  <c r="I169" i="5" l="1"/>
  <c r="K169" i="5" s="1"/>
  <c r="F169" i="5"/>
  <c r="G169" i="5" l="1"/>
  <c r="H169" i="5" s="1"/>
  <c r="J169" i="5" s="1"/>
  <c r="D170" i="5" s="1"/>
  <c r="I170" i="5" l="1"/>
  <c r="K170" i="5" s="1"/>
  <c r="F170" i="5"/>
  <c r="G170" i="5" l="1"/>
  <c r="H170" i="5" s="1"/>
  <c r="J170" i="5" s="1"/>
  <c r="D171" i="5" s="1"/>
  <c r="I171" i="5" l="1"/>
  <c r="K171" i="5" s="1"/>
  <c r="F171" i="5"/>
  <c r="G171" i="5" l="1"/>
  <c r="H171" i="5" s="1"/>
  <c r="J171" i="5" s="1"/>
  <c r="D172" i="5" s="1"/>
  <c r="I172" i="5" l="1"/>
  <c r="K172" i="5" s="1"/>
  <c r="F172" i="5"/>
  <c r="G172" i="5" l="1"/>
  <c r="H172" i="5" s="1"/>
  <c r="J172" i="5" s="1"/>
  <c r="D173" i="5" s="1"/>
  <c r="I173" i="5" l="1"/>
  <c r="K173" i="5" s="1"/>
  <c r="F173" i="5"/>
  <c r="G173" i="5" l="1"/>
  <c r="H173" i="5" s="1"/>
  <c r="J173" i="5" s="1"/>
  <c r="D174" i="5" s="1"/>
  <c r="F174" i="5" l="1"/>
  <c r="I174" i="5"/>
  <c r="K174" i="5" s="1"/>
  <c r="G174" i="5" l="1"/>
  <c r="H174" i="5" s="1"/>
  <c r="J174" i="5" s="1"/>
  <c r="D175" i="5" s="1"/>
  <c r="I175" i="5" l="1"/>
  <c r="K175" i="5" s="1"/>
  <c r="F175" i="5"/>
  <c r="G175" i="5" l="1"/>
  <c r="H175" i="5" s="1"/>
  <c r="J175" i="5" s="1"/>
  <c r="D176" i="5" s="1"/>
  <c r="I176" i="5" l="1"/>
  <c r="K176" i="5" s="1"/>
  <c r="F176" i="5"/>
  <c r="G176" i="5" l="1"/>
  <c r="H176" i="5" s="1"/>
  <c r="J176" i="5" s="1"/>
  <c r="D177" i="5" s="1"/>
  <c r="I177" i="5" l="1"/>
  <c r="K177" i="5" s="1"/>
  <c r="F177" i="5"/>
  <c r="G177" i="5" l="1"/>
  <c r="H177" i="5" s="1"/>
  <c r="J177" i="5" s="1"/>
  <c r="D178" i="5" s="1"/>
  <c r="F178" i="5" l="1"/>
  <c r="I178" i="5"/>
  <c r="K178" i="5" s="1"/>
  <c r="G178" i="5" l="1"/>
  <c r="H178" i="5" s="1"/>
  <c r="J178" i="5" s="1"/>
  <c r="D179" i="5" s="1"/>
  <c r="I179" i="5" l="1"/>
  <c r="K179" i="5" s="1"/>
  <c r="F179" i="5"/>
  <c r="G179" i="5" l="1"/>
  <c r="H179" i="5" s="1"/>
  <c r="J179" i="5" s="1"/>
  <c r="D180" i="5" s="1"/>
  <c r="I180" i="5" l="1"/>
  <c r="K180" i="5" s="1"/>
  <c r="F180" i="5"/>
  <c r="G180" i="5" l="1"/>
  <c r="H180" i="5" s="1"/>
  <c r="J180" i="5" s="1"/>
  <c r="D181" i="5" s="1"/>
  <c r="I181" i="5" l="1"/>
  <c r="K181" i="5" s="1"/>
  <c r="F181" i="5"/>
  <c r="G181" i="5" l="1"/>
  <c r="H181" i="5" s="1"/>
  <c r="J181" i="5" s="1"/>
  <c r="D182" i="5" s="1"/>
  <c r="I182" i="5" l="1"/>
  <c r="K182" i="5" s="1"/>
  <c r="F182" i="5"/>
  <c r="G182" i="5" l="1"/>
  <c r="H182" i="5" s="1"/>
  <c r="J182" i="5" s="1"/>
  <c r="D183" i="5" s="1"/>
  <c r="I183" i="5" l="1"/>
  <c r="K183" i="5" s="1"/>
  <c r="F183" i="5"/>
  <c r="G183" i="5" l="1"/>
  <c r="H183" i="5" s="1"/>
  <c r="J183" i="5" s="1"/>
  <c r="D184" i="5" s="1"/>
  <c r="F184" i="5" l="1"/>
  <c r="I184" i="5"/>
  <c r="K184" i="5" s="1"/>
  <c r="G184" i="5" l="1"/>
  <c r="H184" i="5" s="1"/>
  <c r="J184" i="5" s="1"/>
  <c r="D185" i="5" s="1"/>
  <c r="I185" i="5" l="1"/>
  <c r="K185" i="5" s="1"/>
  <c r="F185" i="5"/>
  <c r="G185" i="5" l="1"/>
  <c r="H185" i="5" s="1"/>
  <c r="J185" i="5" s="1"/>
  <c r="D186" i="5" s="1"/>
  <c r="F186" i="5" l="1"/>
  <c r="I186" i="5"/>
  <c r="K186" i="5" s="1"/>
  <c r="G186" i="5" l="1"/>
  <c r="H186" i="5" s="1"/>
  <c r="J186" i="5" s="1"/>
  <c r="D187" i="5" s="1"/>
  <c r="I187" i="5" l="1"/>
  <c r="K187" i="5" s="1"/>
  <c r="F187" i="5"/>
  <c r="G187" i="5" l="1"/>
  <c r="H187" i="5" s="1"/>
  <c r="J187" i="5" s="1"/>
  <c r="D188" i="5" s="1"/>
  <c r="I188" i="5" l="1"/>
  <c r="K188" i="5" s="1"/>
  <c r="F188" i="5"/>
  <c r="G188" i="5" l="1"/>
  <c r="H188" i="5" s="1"/>
  <c r="J188" i="5" s="1"/>
  <c r="D189" i="5" s="1"/>
  <c r="I189" i="5" l="1"/>
  <c r="K189" i="5" s="1"/>
  <c r="F189" i="5"/>
  <c r="G189" i="5" l="1"/>
  <c r="H189" i="5" s="1"/>
  <c r="J189" i="5" s="1"/>
  <c r="D190" i="5" s="1"/>
  <c r="F190" i="5" l="1"/>
  <c r="I190" i="5"/>
  <c r="K190" i="5" s="1"/>
  <c r="G190" i="5" l="1"/>
  <c r="H190" i="5" s="1"/>
  <c r="J190" i="5" s="1"/>
  <c r="D191" i="5" s="1"/>
  <c r="F191" i="5" l="1"/>
  <c r="I191" i="5"/>
  <c r="K191" i="5" s="1"/>
  <c r="G191" i="5" l="1"/>
  <c r="H191" i="5" s="1"/>
  <c r="J191" i="5" s="1"/>
  <c r="D192" i="5" s="1"/>
  <c r="I192" i="5" l="1"/>
  <c r="K192" i="5" s="1"/>
  <c r="F192" i="5"/>
  <c r="G192" i="5" l="1"/>
  <c r="H192" i="5" s="1"/>
  <c r="J192" i="5" s="1"/>
  <c r="D193" i="5" s="1"/>
  <c r="I193" i="5" l="1"/>
  <c r="K193" i="5" s="1"/>
  <c r="F193" i="5"/>
  <c r="G193" i="5" l="1"/>
  <c r="H193" i="5" s="1"/>
  <c r="J193" i="5" s="1"/>
  <c r="D194" i="5" s="1"/>
  <c r="I194" i="5" l="1"/>
  <c r="K194" i="5" s="1"/>
  <c r="F194" i="5"/>
  <c r="G194" i="5" l="1"/>
  <c r="H194" i="5" s="1"/>
  <c r="J194" i="5" s="1"/>
  <c r="D195" i="5" s="1"/>
  <c r="I195" i="5" l="1"/>
  <c r="K195" i="5" s="1"/>
  <c r="F195" i="5"/>
  <c r="G195" i="5" l="1"/>
  <c r="H195" i="5" s="1"/>
  <c r="J195" i="5" s="1"/>
  <c r="D196" i="5" s="1"/>
  <c r="F196" i="5" l="1"/>
  <c r="I196" i="5"/>
  <c r="K196" i="5" s="1"/>
  <c r="G196" i="5" l="1"/>
  <c r="H196" i="5" s="1"/>
  <c r="J196" i="5" s="1"/>
  <c r="D197" i="5" s="1"/>
  <c r="I197" i="5" l="1"/>
  <c r="K197" i="5" s="1"/>
  <c r="F197" i="5"/>
  <c r="G197" i="5" l="1"/>
  <c r="H197" i="5" s="1"/>
  <c r="J197" i="5" s="1"/>
  <c r="D198" i="5" s="1"/>
  <c r="I198" i="5" l="1"/>
  <c r="K198" i="5" s="1"/>
  <c r="F198" i="5"/>
  <c r="G198" i="5" l="1"/>
  <c r="H198" i="5" s="1"/>
  <c r="J198" i="5" s="1"/>
  <c r="D199" i="5" s="1"/>
  <c r="I199" i="5" l="1"/>
  <c r="K199" i="5" s="1"/>
  <c r="F199" i="5"/>
  <c r="G199" i="5" l="1"/>
  <c r="H199" i="5" s="1"/>
  <c r="J199" i="5" s="1"/>
  <c r="D200" i="5" s="1"/>
  <c r="I200" i="5" l="1"/>
  <c r="K200" i="5" s="1"/>
  <c r="F200" i="5"/>
  <c r="G200" i="5" l="1"/>
  <c r="H200" i="5" s="1"/>
  <c r="J200" i="5" s="1"/>
  <c r="D201" i="5" s="1"/>
  <c r="F201" i="5" l="1"/>
  <c r="I201" i="5"/>
  <c r="K201" i="5" s="1"/>
  <c r="G201" i="5" l="1"/>
  <c r="H201" i="5" s="1"/>
  <c r="J201" i="5" s="1"/>
  <c r="D202" i="5" s="1"/>
  <c r="I202" i="5" l="1"/>
  <c r="K202" i="5" s="1"/>
  <c r="F202" i="5"/>
  <c r="G202" i="5" l="1"/>
  <c r="H202" i="5" s="1"/>
  <c r="J202" i="5" s="1"/>
  <c r="D203" i="5" s="1"/>
  <c r="I203" i="5" l="1"/>
  <c r="K203" i="5" s="1"/>
  <c r="F203" i="5"/>
  <c r="G203" i="5" l="1"/>
  <c r="H203" i="5" s="1"/>
  <c r="J203" i="5" s="1"/>
  <c r="D204" i="5" s="1"/>
  <c r="I204" i="5" l="1"/>
  <c r="K204" i="5" s="1"/>
  <c r="F204" i="5"/>
  <c r="G204" i="5" l="1"/>
  <c r="H204" i="5" s="1"/>
  <c r="J204" i="5" s="1"/>
  <c r="D205" i="5" s="1"/>
  <c r="I205" i="5" l="1"/>
  <c r="K205" i="5" s="1"/>
  <c r="F205" i="5"/>
  <c r="G205" i="5" l="1"/>
  <c r="H205" i="5" s="1"/>
  <c r="J205" i="5" s="1"/>
  <c r="D206" i="5" s="1"/>
  <c r="I206" i="5" l="1"/>
  <c r="K206" i="5" s="1"/>
  <c r="F206" i="5"/>
  <c r="G206" i="5" l="1"/>
  <c r="H206" i="5" s="1"/>
  <c r="J206" i="5" s="1"/>
  <c r="D207" i="5" s="1"/>
  <c r="I207" i="5" l="1"/>
  <c r="K207" i="5" s="1"/>
  <c r="F207" i="5"/>
  <c r="G207" i="5" l="1"/>
  <c r="H207" i="5" s="1"/>
  <c r="J207" i="5" s="1"/>
  <c r="D208" i="5" s="1"/>
  <c r="I208" i="5" l="1"/>
  <c r="K208" i="5" s="1"/>
  <c r="F208" i="5"/>
  <c r="G208" i="5" l="1"/>
  <c r="H208" i="5" s="1"/>
  <c r="J208" i="5" s="1"/>
  <c r="D209" i="5" s="1"/>
  <c r="F209" i="5" l="1"/>
  <c r="I209" i="5"/>
  <c r="K209" i="5" s="1"/>
  <c r="G209" i="5" l="1"/>
  <c r="H209" i="5" s="1"/>
  <c r="J209" i="5" s="1"/>
  <c r="D210" i="5" s="1"/>
  <c r="I210" i="5" l="1"/>
  <c r="K210" i="5" s="1"/>
  <c r="F210" i="5"/>
  <c r="G210" i="5" l="1"/>
  <c r="H210" i="5" s="1"/>
  <c r="J210" i="5" s="1"/>
  <c r="D211" i="5" s="1"/>
  <c r="F211" i="5" l="1"/>
  <c r="I211" i="5"/>
  <c r="K211" i="5" s="1"/>
  <c r="G211" i="5" l="1"/>
  <c r="H211" i="5" s="1"/>
  <c r="J211" i="5" s="1"/>
  <c r="D212" i="5" s="1"/>
  <c r="I212" i="5" l="1"/>
  <c r="K212" i="5" s="1"/>
  <c r="F212" i="5"/>
  <c r="G212" i="5" l="1"/>
  <c r="H212" i="5" s="1"/>
  <c r="J212" i="5" s="1"/>
  <c r="D213" i="5" s="1"/>
  <c r="F213" i="5" l="1"/>
  <c r="I213" i="5"/>
  <c r="K213" i="5" s="1"/>
  <c r="G213" i="5" l="1"/>
  <c r="H213" i="5" s="1"/>
  <c r="J213" i="5" s="1"/>
  <c r="D214" i="5" s="1"/>
  <c r="I214" i="5" l="1"/>
  <c r="K214" i="5" s="1"/>
  <c r="F214" i="5"/>
  <c r="G214" i="5" l="1"/>
  <c r="H214" i="5" s="1"/>
  <c r="J214" i="5" s="1"/>
  <c r="D215" i="5" s="1"/>
  <c r="I215" i="5" l="1"/>
  <c r="K215" i="5" s="1"/>
  <c r="F215" i="5"/>
  <c r="G215" i="5" l="1"/>
  <c r="H215" i="5" s="1"/>
  <c r="J215" i="5" s="1"/>
  <c r="D216" i="5" s="1"/>
  <c r="I216" i="5" l="1"/>
  <c r="K216" i="5" s="1"/>
  <c r="F216" i="5"/>
  <c r="G216" i="5" l="1"/>
  <c r="H216" i="5" s="1"/>
  <c r="J216" i="5" s="1"/>
  <c r="D217" i="5" s="1"/>
  <c r="I217" i="5" l="1"/>
  <c r="K217" i="5" s="1"/>
  <c r="F217" i="5"/>
  <c r="G217" i="5" l="1"/>
  <c r="H217" i="5" s="1"/>
  <c r="J217" i="5" s="1"/>
  <c r="D218" i="5" s="1"/>
  <c r="I218" i="5" l="1"/>
  <c r="K218" i="5" s="1"/>
  <c r="F218" i="5"/>
  <c r="G218" i="5" l="1"/>
  <c r="H218" i="5" s="1"/>
  <c r="J218" i="5" s="1"/>
  <c r="D219" i="5" s="1"/>
  <c r="I219" i="5" l="1"/>
  <c r="K219" i="5" s="1"/>
  <c r="F219" i="5"/>
  <c r="G219" i="5" l="1"/>
  <c r="H219" i="5" s="1"/>
  <c r="J219" i="5" s="1"/>
  <c r="D220" i="5" s="1"/>
  <c r="I220" i="5" l="1"/>
  <c r="K220" i="5" s="1"/>
  <c r="F220" i="5"/>
  <c r="G220" i="5" l="1"/>
  <c r="H220" i="5" s="1"/>
  <c r="J220" i="5" s="1"/>
  <c r="D221" i="5" s="1"/>
  <c r="I221" i="5" l="1"/>
  <c r="K221" i="5" s="1"/>
  <c r="F221" i="5"/>
  <c r="G221" i="5" l="1"/>
  <c r="H221" i="5" s="1"/>
  <c r="J221" i="5" s="1"/>
  <c r="D222" i="5" s="1"/>
  <c r="I222" i="5" l="1"/>
  <c r="K222" i="5" s="1"/>
  <c r="F222" i="5"/>
  <c r="G222" i="5" l="1"/>
  <c r="H222" i="5" s="1"/>
  <c r="J222" i="5" s="1"/>
  <c r="D223" i="5" s="1"/>
  <c r="I223" i="5" l="1"/>
  <c r="K223" i="5" s="1"/>
  <c r="F223" i="5"/>
  <c r="G223" i="5" l="1"/>
  <c r="H223" i="5" s="1"/>
  <c r="J223" i="5" s="1"/>
  <c r="D224" i="5" s="1"/>
  <c r="I224" i="5" l="1"/>
  <c r="K224" i="5" s="1"/>
  <c r="F224" i="5"/>
  <c r="G224" i="5" l="1"/>
  <c r="H224" i="5" s="1"/>
  <c r="J224" i="5" s="1"/>
  <c r="D225" i="5" s="1"/>
  <c r="I225" i="5" l="1"/>
  <c r="K225" i="5" s="1"/>
  <c r="F225" i="5"/>
  <c r="G225" i="5" l="1"/>
  <c r="H225" i="5" s="1"/>
  <c r="J225" i="5" s="1"/>
  <c r="D226" i="5" s="1"/>
  <c r="I226" i="5" l="1"/>
  <c r="K226" i="5" s="1"/>
  <c r="F226" i="5"/>
  <c r="G226" i="5" l="1"/>
  <c r="H226" i="5" s="1"/>
  <c r="J226" i="5" s="1"/>
  <c r="D227" i="5" s="1"/>
  <c r="I227" i="5" l="1"/>
  <c r="K227" i="5" s="1"/>
  <c r="F227" i="5"/>
  <c r="G227" i="5" l="1"/>
  <c r="H227" i="5" s="1"/>
  <c r="J227" i="5" s="1"/>
  <c r="D228" i="5" s="1"/>
  <c r="I228" i="5" l="1"/>
  <c r="K228" i="5" s="1"/>
  <c r="F228" i="5"/>
  <c r="G228" i="5" l="1"/>
  <c r="H228" i="5" s="1"/>
  <c r="J228" i="5" s="1"/>
  <c r="D229" i="5" s="1"/>
  <c r="F229" i="5" l="1"/>
  <c r="I229" i="5"/>
  <c r="K229" i="5" s="1"/>
  <c r="G229" i="5" l="1"/>
  <c r="H229" i="5" s="1"/>
  <c r="J229" i="5" s="1"/>
  <c r="D230" i="5" s="1"/>
  <c r="F230" i="5" l="1"/>
  <c r="I230" i="5"/>
  <c r="K230" i="5" s="1"/>
  <c r="G230" i="5" l="1"/>
  <c r="H230" i="5" s="1"/>
  <c r="J230" i="5" s="1"/>
  <c r="D231" i="5" s="1"/>
  <c r="I231" i="5" l="1"/>
  <c r="K231" i="5" s="1"/>
  <c r="F231" i="5"/>
  <c r="G231" i="5" l="1"/>
  <c r="H231" i="5" s="1"/>
  <c r="J231" i="5" s="1"/>
  <c r="D232" i="5" s="1"/>
  <c r="I232" i="5" l="1"/>
  <c r="K232" i="5" s="1"/>
  <c r="F232" i="5"/>
  <c r="G232" i="5" l="1"/>
  <c r="H232" i="5" s="1"/>
  <c r="J232" i="5" s="1"/>
  <c r="D233" i="5" s="1"/>
  <c r="F233" i="5" l="1"/>
  <c r="I233" i="5"/>
  <c r="K233" i="5" s="1"/>
  <c r="G233" i="5" l="1"/>
  <c r="H233" i="5" s="1"/>
  <c r="J233" i="5" s="1"/>
  <c r="D234" i="5" s="1"/>
  <c r="I234" i="5" l="1"/>
  <c r="K234" i="5" s="1"/>
  <c r="F234" i="5"/>
  <c r="G234" i="5" l="1"/>
  <c r="H234" i="5" s="1"/>
  <c r="J234" i="5" s="1"/>
  <c r="D235" i="5" s="1"/>
  <c r="I235" i="5" l="1"/>
  <c r="K235" i="5" s="1"/>
  <c r="F235" i="5"/>
  <c r="G235" i="5" l="1"/>
  <c r="H235" i="5" s="1"/>
  <c r="J235" i="5" s="1"/>
  <c r="D236" i="5" s="1"/>
  <c r="I236" i="5" l="1"/>
  <c r="K236" i="5" s="1"/>
  <c r="F236" i="5"/>
  <c r="G236" i="5" l="1"/>
  <c r="H236" i="5" s="1"/>
  <c r="J236" i="5" s="1"/>
  <c r="D237" i="5" s="1"/>
  <c r="I237" i="5" l="1"/>
  <c r="K237" i="5" s="1"/>
  <c r="F237" i="5"/>
  <c r="G237" i="5" l="1"/>
  <c r="H237" i="5" s="1"/>
  <c r="J237" i="5" s="1"/>
  <c r="D238" i="5" s="1"/>
  <c r="I238" i="5" l="1"/>
  <c r="K238" i="5" s="1"/>
  <c r="F238" i="5"/>
  <c r="G238" i="5" l="1"/>
  <c r="H238" i="5" s="1"/>
  <c r="J238" i="5" s="1"/>
  <c r="D239" i="5" s="1"/>
  <c r="F239" i="5" l="1"/>
  <c r="I239" i="5"/>
  <c r="K239" i="5" s="1"/>
  <c r="G239" i="5" l="1"/>
  <c r="H239" i="5" s="1"/>
  <c r="J239" i="5" s="1"/>
  <c r="D240" i="5" s="1"/>
  <c r="I240" i="5" l="1"/>
  <c r="K240" i="5" s="1"/>
  <c r="F240" i="5"/>
  <c r="G240" i="5" l="1"/>
  <c r="H240" i="5" s="1"/>
  <c r="J240" i="5" s="1"/>
  <c r="D241" i="5" s="1"/>
  <c r="I241" i="5" l="1"/>
  <c r="K241" i="5" s="1"/>
  <c r="F241" i="5"/>
  <c r="G241" i="5" l="1"/>
  <c r="H241" i="5" s="1"/>
  <c r="J241" i="5" s="1"/>
  <c r="D242" i="5" s="1"/>
  <c r="I242" i="5" l="1"/>
  <c r="K242" i="5" s="1"/>
  <c r="F242" i="5"/>
  <c r="G242" i="5" l="1"/>
  <c r="H242" i="5" s="1"/>
  <c r="J242" i="5" s="1"/>
  <c r="D243" i="5" s="1"/>
  <c r="F243" i="5" l="1"/>
  <c r="I243" i="5"/>
  <c r="K243" i="5" s="1"/>
  <c r="G243" i="5" l="1"/>
  <c r="H243" i="5" s="1"/>
  <c r="J243" i="5" s="1"/>
  <c r="D244" i="5" s="1"/>
  <c r="I244" i="5" l="1"/>
  <c r="K244" i="5" s="1"/>
  <c r="F244" i="5"/>
  <c r="G244" i="5" l="1"/>
  <c r="H244" i="5" s="1"/>
  <c r="J244" i="5" s="1"/>
  <c r="D245" i="5" s="1"/>
  <c r="I245" i="5" l="1"/>
  <c r="K245" i="5" s="1"/>
  <c r="F245" i="5"/>
  <c r="G245" i="5" l="1"/>
  <c r="H245" i="5" s="1"/>
  <c r="J245" i="5" s="1"/>
  <c r="D246" i="5" s="1"/>
  <c r="I246" i="5" l="1"/>
  <c r="K246" i="5" s="1"/>
  <c r="F246" i="5"/>
  <c r="G246" i="5" l="1"/>
  <c r="H246" i="5" s="1"/>
  <c r="J246" i="5" s="1"/>
  <c r="D247" i="5" s="1"/>
  <c r="I247" i="5" l="1"/>
  <c r="K247" i="5" s="1"/>
  <c r="F247" i="5"/>
  <c r="G247" i="5" l="1"/>
  <c r="H247" i="5" s="1"/>
  <c r="J247" i="5" s="1"/>
  <c r="D248" i="5" s="1"/>
  <c r="I248" i="5" l="1"/>
  <c r="K248" i="5" s="1"/>
  <c r="F248" i="5"/>
  <c r="G248" i="5" l="1"/>
  <c r="H248" i="5" s="1"/>
  <c r="J248" i="5" s="1"/>
  <c r="D249" i="5" s="1"/>
  <c r="F249" i="5" l="1"/>
  <c r="I249" i="5"/>
  <c r="K249" i="5" s="1"/>
  <c r="G249" i="5" l="1"/>
  <c r="H249" i="5" s="1"/>
  <c r="J249" i="5" s="1"/>
  <c r="D250" i="5" s="1"/>
  <c r="I250" i="5" l="1"/>
  <c r="K250" i="5" s="1"/>
  <c r="F250" i="5"/>
  <c r="G250" i="5" l="1"/>
  <c r="H250" i="5" s="1"/>
  <c r="J250" i="5" s="1"/>
  <c r="D251" i="5" s="1"/>
  <c r="I251" i="5" l="1"/>
  <c r="K251" i="5" s="1"/>
  <c r="F251" i="5"/>
  <c r="G251" i="5" l="1"/>
  <c r="H251" i="5" s="1"/>
  <c r="J251" i="5" s="1"/>
  <c r="D252" i="5" s="1"/>
  <c r="I252" i="5" l="1"/>
  <c r="K252" i="5" s="1"/>
  <c r="F252" i="5"/>
  <c r="G252" i="5" l="1"/>
  <c r="H252" i="5" s="1"/>
  <c r="J252" i="5" s="1"/>
  <c r="D253" i="5" s="1"/>
  <c r="I253" i="5" l="1"/>
  <c r="K253" i="5" s="1"/>
  <c r="F253" i="5"/>
  <c r="G253" i="5" l="1"/>
  <c r="H253" i="5" s="1"/>
  <c r="J253" i="5" s="1"/>
  <c r="D254" i="5" s="1"/>
  <c r="I254" i="5" l="1"/>
  <c r="K254" i="5" s="1"/>
  <c r="F254" i="5"/>
  <c r="G254" i="5" l="1"/>
  <c r="H254" i="5" s="1"/>
  <c r="J254" i="5" s="1"/>
  <c r="D255" i="5" s="1"/>
  <c r="F255" i="5" l="1"/>
  <c r="I255" i="5"/>
  <c r="K255" i="5" s="1"/>
  <c r="G255" i="5" l="1"/>
  <c r="H255" i="5" s="1"/>
  <c r="J255" i="5" s="1"/>
  <c r="D256" i="5" s="1"/>
  <c r="I256" i="5" l="1"/>
  <c r="K256" i="5" s="1"/>
  <c r="F256" i="5"/>
  <c r="G256" i="5" l="1"/>
  <c r="H256" i="5" s="1"/>
  <c r="J256" i="5" s="1"/>
  <c r="D257" i="5" s="1"/>
  <c r="F257" i="5" l="1"/>
  <c r="I257" i="5"/>
  <c r="K257" i="5" s="1"/>
  <c r="G257" i="5" l="1"/>
  <c r="H257" i="5" s="1"/>
  <c r="J257" i="5" s="1"/>
  <c r="D258" i="5" s="1"/>
  <c r="I258" i="5" l="1"/>
  <c r="K258" i="5" s="1"/>
  <c r="F258" i="5"/>
  <c r="G258" i="5" l="1"/>
  <c r="H258" i="5" s="1"/>
  <c r="J258" i="5" s="1"/>
  <c r="D259" i="5" s="1"/>
  <c r="I259" i="5" l="1"/>
  <c r="K259" i="5" s="1"/>
  <c r="F259" i="5"/>
  <c r="G259" i="5" l="1"/>
  <c r="H259" i="5" s="1"/>
  <c r="J259" i="5" s="1"/>
  <c r="D260" i="5" s="1"/>
  <c r="I260" i="5" l="1"/>
  <c r="K260" i="5" s="1"/>
  <c r="F260" i="5"/>
  <c r="G260" i="5" l="1"/>
  <c r="H260" i="5" s="1"/>
  <c r="J260" i="5" s="1"/>
  <c r="D261" i="5" s="1"/>
  <c r="I261" i="5" l="1"/>
  <c r="K261" i="5" s="1"/>
  <c r="F261" i="5"/>
  <c r="G261" i="5" l="1"/>
  <c r="H261" i="5" s="1"/>
  <c r="J261" i="5" s="1"/>
  <c r="D262" i="5" s="1"/>
  <c r="I262" i="5" l="1"/>
  <c r="K262" i="5" s="1"/>
  <c r="F262" i="5"/>
  <c r="G262" i="5" l="1"/>
  <c r="H262" i="5" s="1"/>
  <c r="J262" i="5" s="1"/>
  <c r="D263" i="5" s="1"/>
  <c r="I263" i="5" l="1"/>
  <c r="K263" i="5" s="1"/>
  <c r="F263" i="5"/>
  <c r="G263" i="5" l="1"/>
  <c r="H263" i="5" s="1"/>
  <c r="J263" i="5" s="1"/>
  <c r="D264" i="5" s="1"/>
  <c r="F264" i="5" l="1"/>
  <c r="I264" i="5"/>
  <c r="K264" i="5" s="1"/>
  <c r="G264" i="5" l="1"/>
  <c r="H264" i="5" s="1"/>
  <c r="J264" i="5" s="1"/>
  <c r="D265" i="5" s="1"/>
  <c r="I265" i="5" l="1"/>
  <c r="K265" i="5" s="1"/>
  <c r="F265" i="5"/>
  <c r="G265" i="5" l="1"/>
  <c r="H265" i="5" s="1"/>
  <c r="J265" i="5" s="1"/>
  <c r="D266" i="5" s="1"/>
  <c r="I266" i="5" l="1"/>
  <c r="K266" i="5" s="1"/>
  <c r="F266" i="5"/>
  <c r="G266" i="5" l="1"/>
  <c r="H266" i="5" s="1"/>
  <c r="J266" i="5" s="1"/>
  <c r="D267" i="5" s="1"/>
  <c r="F267" i="5" l="1"/>
  <c r="I267" i="5"/>
  <c r="K267" i="5" s="1"/>
  <c r="G267" i="5" l="1"/>
  <c r="H267" i="5" s="1"/>
  <c r="J267" i="5" s="1"/>
  <c r="D268" i="5" s="1"/>
  <c r="I268" i="5" l="1"/>
  <c r="K268" i="5" s="1"/>
  <c r="F268" i="5"/>
  <c r="G268" i="5" l="1"/>
  <c r="H268" i="5" s="1"/>
  <c r="J268" i="5" s="1"/>
  <c r="D269" i="5" s="1"/>
  <c r="I269" i="5" l="1"/>
  <c r="K269" i="5" s="1"/>
  <c r="F269" i="5"/>
  <c r="G269" i="5" l="1"/>
  <c r="H269" i="5" s="1"/>
  <c r="J269" i="5" s="1"/>
  <c r="D270" i="5" s="1"/>
  <c r="I270" i="5" l="1"/>
  <c r="K270" i="5" s="1"/>
  <c r="F270" i="5"/>
  <c r="G270" i="5" l="1"/>
  <c r="H270" i="5" s="1"/>
  <c r="J270" i="5" s="1"/>
  <c r="D271" i="5" s="1"/>
  <c r="I271" i="5" l="1"/>
  <c r="K271" i="5" s="1"/>
  <c r="F271" i="5"/>
  <c r="G271" i="5" l="1"/>
  <c r="H271" i="5" s="1"/>
  <c r="J271" i="5" s="1"/>
  <c r="D272" i="5" s="1"/>
  <c r="I272" i="5" l="1"/>
  <c r="K272" i="5" s="1"/>
  <c r="F272" i="5"/>
  <c r="G272" i="5" l="1"/>
  <c r="H272" i="5" s="1"/>
  <c r="J272" i="5" s="1"/>
  <c r="D273" i="5" s="1"/>
  <c r="F273" i="5" l="1"/>
  <c r="I273" i="5"/>
  <c r="K273" i="5" s="1"/>
  <c r="G273" i="5" l="1"/>
  <c r="H273" i="5" s="1"/>
  <c r="J273" i="5" s="1"/>
  <c r="D274" i="5" s="1"/>
  <c r="I274" i="5" l="1"/>
  <c r="K274" i="5" s="1"/>
  <c r="F274" i="5"/>
  <c r="G274" i="5" l="1"/>
  <c r="H274" i="5" s="1"/>
  <c r="J274" i="5" s="1"/>
  <c r="D275" i="5" s="1"/>
  <c r="I275" i="5" l="1"/>
  <c r="K275" i="5" s="1"/>
  <c r="F275" i="5"/>
  <c r="G275" i="5" l="1"/>
  <c r="H275" i="5" s="1"/>
  <c r="J275" i="5" s="1"/>
  <c r="D276" i="5" s="1"/>
  <c r="I276" i="5" l="1"/>
  <c r="K276" i="5" s="1"/>
  <c r="F276" i="5"/>
  <c r="G276" i="5" l="1"/>
  <c r="H276" i="5" s="1"/>
  <c r="J276" i="5" s="1"/>
  <c r="D277" i="5" s="1"/>
  <c r="I277" i="5" l="1"/>
  <c r="K277" i="5" s="1"/>
  <c r="F277" i="5"/>
  <c r="G277" i="5" l="1"/>
  <c r="H277" i="5" s="1"/>
  <c r="J277" i="5" s="1"/>
  <c r="D278" i="5" s="1"/>
  <c r="I278" i="5" l="1"/>
  <c r="K278" i="5" s="1"/>
  <c r="F278" i="5"/>
  <c r="G278" i="5" l="1"/>
  <c r="H278" i="5" s="1"/>
  <c r="J278" i="5" s="1"/>
  <c r="D279" i="5" s="1"/>
  <c r="I279" i="5" l="1"/>
  <c r="K279" i="5" s="1"/>
  <c r="F279" i="5"/>
  <c r="G279" i="5" l="1"/>
  <c r="H279" i="5" s="1"/>
  <c r="J279" i="5" s="1"/>
  <c r="D280" i="5" s="1"/>
  <c r="I280" i="5" l="1"/>
  <c r="K280" i="5" s="1"/>
  <c r="F280" i="5"/>
  <c r="G280" i="5" l="1"/>
  <c r="H280" i="5" s="1"/>
  <c r="J280" i="5" s="1"/>
  <c r="D281" i="5" s="1"/>
  <c r="I281" i="5" l="1"/>
  <c r="K281" i="5" s="1"/>
  <c r="F281" i="5"/>
  <c r="G281" i="5" l="1"/>
  <c r="H281" i="5" s="1"/>
  <c r="J281" i="5" s="1"/>
  <c r="D282" i="5" s="1"/>
  <c r="I282" i="5" l="1"/>
  <c r="K282" i="5" s="1"/>
  <c r="F282" i="5"/>
  <c r="G282" i="5" l="1"/>
  <c r="H282" i="5" s="1"/>
  <c r="J282" i="5" s="1"/>
  <c r="D283" i="5" s="1"/>
  <c r="F283" i="5" l="1"/>
  <c r="I283" i="5"/>
  <c r="K283" i="5" s="1"/>
  <c r="G283" i="5" l="1"/>
  <c r="H283" i="5" s="1"/>
  <c r="J283" i="5" s="1"/>
  <c r="D284" i="5" s="1"/>
  <c r="I284" i="5" l="1"/>
  <c r="K284" i="5" s="1"/>
  <c r="F284" i="5"/>
  <c r="G284" i="5" l="1"/>
  <c r="H284" i="5" s="1"/>
  <c r="J284" i="5" s="1"/>
  <c r="D285" i="5" s="1"/>
  <c r="I285" i="5" l="1"/>
  <c r="K285" i="5" s="1"/>
  <c r="F285" i="5"/>
  <c r="G285" i="5" l="1"/>
  <c r="H285" i="5" s="1"/>
  <c r="J285" i="5" s="1"/>
  <c r="D286" i="5" s="1"/>
  <c r="I286" i="5" l="1"/>
  <c r="K286" i="5" s="1"/>
  <c r="F286" i="5"/>
  <c r="G286" i="5" l="1"/>
  <c r="H286" i="5" s="1"/>
  <c r="J286" i="5" s="1"/>
  <c r="D287" i="5" s="1"/>
  <c r="I287" i="5" l="1"/>
  <c r="K287" i="5" s="1"/>
  <c r="F287" i="5"/>
  <c r="G287" i="5" l="1"/>
  <c r="H287" i="5" s="1"/>
  <c r="J287" i="5" s="1"/>
  <c r="D288" i="5" s="1"/>
  <c r="I288" i="5" l="1"/>
  <c r="K288" i="5" s="1"/>
  <c r="F288" i="5"/>
  <c r="G288" i="5" l="1"/>
  <c r="H288" i="5" s="1"/>
  <c r="J288" i="5" s="1"/>
  <c r="D289" i="5" s="1"/>
  <c r="I289" i="5" l="1"/>
  <c r="K289" i="5" s="1"/>
  <c r="F289" i="5"/>
  <c r="G289" i="5" l="1"/>
  <c r="H289" i="5" s="1"/>
  <c r="J289" i="5" s="1"/>
  <c r="D290" i="5" s="1"/>
  <c r="I290" i="5" l="1"/>
  <c r="K290" i="5" s="1"/>
  <c r="F290" i="5"/>
  <c r="G290" i="5" l="1"/>
  <c r="H290" i="5" s="1"/>
  <c r="J290" i="5" s="1"/>
  <c r="D291" i="5" s="1"/>
  <c r="I291" i="5" l="1"/>
  <c r="K291" i="5" s="1"/>
  <c r="F291" i="5"/>
  <c r="G291" i="5" l="1"/>
  <c r="H291" i="5" s="1"/>
  <c r="J291" i="5" s="1"/>
  <c r="D292" i="5" s="1"/>
  <c r="I292" i="5" l="1"/>
  <c r="K292" i="5" s="1"/>
  <c r="F292" i="5"/>
  <c r="G292" i="5" l="1"/>
  <c r="H292" i="5" s="1"/>
  <c r="J292" i="5" s="1"/>
  <c r="D293" i="5" s="1"/>
  <c r="I293" i="5" l="1"/>
  <c r="K293" i="5" s="1"/>
  <c r="F293" i="5"/>
  <c r="G293" i="5" l="1"/>
  <c r="H293" i="5" s="1"/>
  <c r="J293" i="5" s="1"/>
  <c r="D294" i="5" s="1"/>
  <c r="I294" i="5" l="1"/>
  <c r="K294" i="5" s="1"/>
  <c r="F294" i="5"/>
  <c r="G294" i="5" l="1"/>
  <c r="H294" i="5" s="1"/>
  <c r="J294" i="5" s="1"/>
  <c r="D295" i="5" s="1"/>
  <c r="I295" i="5" l="1"/>
  <c r="K295" i="5" s="1"/>
  <c r="F295" i="5"/>
  <c r="G295" i="5" l="1"/>
  <c r="H295" i="5" s="1"/>
  <c r="J295" i="5" s="1"/>
  <c r="D296" i="5" s="1"/>
  <c r="I296" i="5" l="1"/>
  <c r="K296" i="5" s="1"/>
  <c r="F296" i="5"/>
  <c r="G296" i="5" l="1"/>
  <c r="H296" i="5" s="1"/>
  <c r="J296" i="5" s="1"/>
  <c r="D297" i="5" s="1"/>
  <c r="I297" i="5" l="1"/>
  <c r="K297" i="5" s="1"/>
  <c r="F297" i="5"/>
  <c r="G297" i="5" l="1"/>
  <c r="H297" i="5" s="1"/>
  <c r="J297" i="5" s="1"/>
  <c r="D298" i="5" s="1"/>
  <c r="I298" i="5" l="1"/>
  <c r="K298" i="5" s="1"/>
  <c r="F298" i="5"/>
  <c r="G298" i="5" l="1"/>
  <c r="H298" i="5" s="1"/>
  <c r="J298" i="5" s="1"/>
  <c r="D299" i="5" s="1"/>
  <c r="I299" i="5" l="1"/>
  <c r="K299" i="5" s="1"/>
  <c r="F299" i="5"/>
  <c r="G299" i="5" l="1"/>
  <c r="H299" i="5" s="1"/>
  <c r="J299" i="5" s="1"/>
  <c r="D300" i="5" s="1"/>
  <c r="I300" i="5" l="1"/>
  <c r="K300" i="5" s="1"/>
  <c r="F300" i="5"/>
  <c r="G300" i="5" l="1"/>
  <c r="H300" i="5" s="1"/>
  <c r="J300" i="5" s="1"/>
  <c r="D301" i="5" s="1"/>
  <c r="F301" i="5" l="1"/>
  <c r="I301" i="5"/>
  <c r="K301" i="5" s="1"/>
  <c r="G301" i="5" l="1"/>
  <c r="H301" i="5" s="1"/>
  <c r="J301" i="5" s="1"/>
  <c r="D302" i="5" s="1"/>
  <c r="I302" i="5" l="1"/>
  <c r="K302" i="5" s="1"/>
  <c r="F302" i="5"/>
  <c r="G302" i="5" l="1"/>
  <c r="H302" i="5" s="1"/>
  <c r="J302" i="5" s="1"/>
  <c r="D303" i="5" s="1"/>
  <c r="F303" i="5" l="1"/>
  <c r="I303" i="5"/>
  <c r="K303" i="5" s="1"/>
  <c r="G303" i="5" l="1"/>
  <c r="H303" i="5" s="1"/>
  <c r="J303" i="5" s="1"/>
  <c r="D304" i="5" s="1"/>
  <c r="I304" i="5" l="1"/>
  <c r="K304" i="5" s="1"/>
  <c r="F304" i="5"/>
  <c r="G304" i="5" l="1"/>
  <c r="H304" i="5" s="1"/>
  <c r="J304" i="5" s="1"/>
  <c r="D305" i="5" s="1"/>
  <c r="I305" i="5" l="1"/>
  <c r="K305" i="5" s="1"/>
  <c r="F305" i="5"/>
  <c r="G305" i="5" l="1"/>
  <c r="H305" i="5" s="1"/>
  <c r="J305" i="5" s="1"/>
  <c r="D306" i="5" s="1"/>
  <c r="F306" i="5" l="1"/>
  <c r="I306" i="5"/>
  <c r="K306" i="5" s="1"/>
  <c r="G306" i="5" l="1"/>
  <c r="H306" i="5" s="1"/>
  <c r="J306" i="5" s="1"/>
  <c r="D307" i="5" s="1"/>
  <c r="I307" i="5" l="1"/>
  <c r="K307" i="5" s="1"/>
  <c r="F307" i="5"/>
  <c r="G307" i="5" l="1"/>
  <c r="H307" i="5" s="1"/>
  <c r="J307" i="5" s="1"/>
  <c r="D308" i="5" s="1"/>
  <c r="I308" i="5" l="1"/>
  <c r="K308" i="5" s="1"/>
  <c r="F308" i="5"/>
  <c r="G308" i="5" l="1"/>
  <c r="H308" i="5" s="1"/>
  <c r="J308" i="5" s="1"/>
  <c r="D309" i="5" s="1"/>
  <c r="I309" i="5" l="1"/>
  <c r="K309" i="5" s="1"/>
  <c r="F309" i="5"/>
  <c r="G309" i="5" l="1"/>
  <c r="H309" i="5" s="1"/>
  <c r="J309" i="5" s="1"/>
  <c r="D310" i="5" s="1"/>
  <c r="I310" i="5" l="1"/>
  <c r="K310" i="5" s="1"/>
  <c r="F310" i="5"/>
  <c r="G310" i="5" l="1"/>
  <c r="H310" i="5" s="1"/>
  <c r="J310" i="5" s="1"/>
  <c r="D311" i="5" s="1"/>
  <c r="I311" i="5" l="1"/>
  <c r="K311" i="5" s="1"/>
  <c r="F311" i="5"/>
  <c r="G311" i="5" l="1"/>
  <c r="H311" i="5" s="1"/>
  <c r="J311" i="5" s="1"/>
  <c r="D312" i="5" s="1"/>
  <c r="F312" i="5" l="1"/>
  <c r="I312" i="5"/>
  <c r="K312" i="5" s="1"/>
  <c r="G312" i="5" l="1"/>
  <c r="H312" i="5" s="1"/>
  <c r="J312" i="5" s="1"/>
  <c r="D313" i="5" s="1"/>
  <c r="I313" i="5" l="1"/>
  <c r="K313" i="5" s="1"/>
  <c r="F313" i="5"/>
  <c r="G313" i="5" l="1"/>
  <c r="H313" i="5" s="1"/>
  <c r="J313" i="5" s="1"/>
  <c r="D314" i="5" s="1"/>
  <c r="I314" i="5" l="1"/>
  <c r="K314" i="5" s="1"/>
  <c r="F314" i="5"/>
  <c r="G314" i="5" l="1"/>
  <c r="H314" i="5" s="1"/>
  <c r="J314" i="5" s="1"/>
  <c r="D315" i="5" s="1"/>
  <c r="I315" i="5" l="1"/>
  <c r="K315" i="5" s="1"/>
  <c r="F315" i="5"/>
  <c r="G315" i="5" l="1"/>
  <c r="H315" i="5" s="1"/>
  <c r="J315" i="5" s="1"/>
  <c r="D316" i="5" s="1"/>
  <c r="I316" i="5" l="1"/>
  <c r="K316" i="5" s="1"/>
  <c r="F316" i="5"/>
  <c r="G316" i="5" l="1"/>
  <c r="H316" i="5" s="1"/>
  <c r="J316" i="5" s="1"/>
  <c r="D317" i="5" s="1"/>
  <c r="I317" i="5" l="1"/>
  <c r="K317" i="5" s="1"/>
  <c r="F317" i="5"/>
  <c r="G317" i="5" l="1"/>
  <c r="H317" i="5" s="1"/>
  <c r="J317" i="5" s="1"/>
  <c r="D318" i="5" s="1"/>
  <c r="I318" i="5" l="1"/>
  <c r="K318" i="5" s="1"/>
  <c r="F318" i="5"/>
  <c r="G318" i="5" l="1"/>
  <c r="H318" i="5" s="1"/>
  <c r="J318" i="5" s="1"/>
  <c r="D319" i="5" s="1"/>
  <c r="I319" i="5" l="1"/>
  <c r="K319" i="5" s="1"/>
  <c r="F319" i="5"/>
  <c r="G319" i="5" l="1"/>
  <c r="H319" i="5" s="1"/>
  <c r="J319" i="5" s="1"/>
  <c r="D320" i="5" s="1"/>
  <c r="I320" i="5" l="1"/>
  <c r="K320" i="5" s="1"/>
  <c r="F320" i="5"/>
  <c r="G320" i="5" l="1"/>
  <c r="H320" i="5" s="1"/>
  <c r="J320" i="5" s="1"/>
  <c r="D321" i="5" s="1"/>
  <c r="I321" i="5" l="1"/>
  <c r="K321" i="5" s="1"/>
  <c r="F321" i="5"/>
  <c r="G321" i="5" l="1"/>
  <c r="H321" i="5" s="1"/>
  <c r="J321" i="5" s="1"/>
  <c r="D322" i="5" s="1"/>
  <c r="I322" i="5" l="1"/>
  <c r="K322" i="5" s="1"/>
  <c r="F322" i="5"/>
  <c r="G322" i="5" l="1"/>
  <c r="H322" i="5" s="1"/>
  <c r="J322" i="5" s="1"/>
  <c r="D323" i="5" s="1"/>
  <c r="I323" i="5" l="1"/>
  <c r="K323" i="5" s="1"/>
  <c r="F323" i="5"/>
  <c r="G323" i="5" l="1"/>
  <c r="H323" i="5" s="1"/>
  <c r="J323" i="5" s="1"/>
  <c r="D324" i="5" s="1"/>
  <c r="I324" i="5" l="1"/>
  <c r="K324" i="5" s="1"/>
  <c r="F324" i="5"/>
  <c r="G324" i="5" l="1"/>
  <c r="H324" i="5" s="1"/>
  <c r="J324" i="5" s="1"/>
  <c r="D325" i="5" s="1"/>
  <c r="I325" i="5" l="1"/>
  <c r="K325" i="5" s="1"/>
  <c r="F325" i="5"/>
  <c r="G325" i="5" l="1"/>
  <c r="H325" i="5" s="1"/>
  <c r="J325" i="5" s="1"/>
  <c r="D326" i="5" s="1"/>
  <c r="I326" i="5" l="1"/>
  <c r="K326" i="5" s="1"/>
  <c r="F326" i="5"/>
  <c r="G326" i="5" l="1"/>
  <c r="H326" i="5" s="1"/>
  <c r="J326" i="5" s="1"/>
  <c r="D327" i="5" s="1"/>
  <c r="I327" i="5" l="1"/>
  <c r="K327" i="5" s="1"/>
  <c r="F327" i="5"/>
  <c r="G327" i="5" l="1"/>
  <c r="H327" i="5" s="1"/>
  <c r="J327" i="5" s="1"/>
  <c r="D328" i="5" s="1"/>
  <c r="F328" i="5" l="1"/>
  <c r="I328" i="5"/>
  <c r="K328" i="5" s="1"/>
  <c r="G328" i="5" l="1"/>
  <c r="H328" i="5" s="1"/>
  <c r="J328" i="5" s="1"/>
  <c r="D329" i="5" s="1"/>
  <c r="I329" i="5" l="1"/>
  <c r="K329" i="5" s="1"/>
  <c r="F329" i="5"/>
  <c r="G329" i="5" l="1"/>
  <c r="H329" i="5" s="1"/>
  <c r="J329" i="5" s="1"/>
  <c r="D330" i="5" s="1"/>
  <c r="I330" i="5" l="1"/>
  <c r="K330" i="5" s="1"/>
  <c r="F330" i="5"/>
  <c r="G330" i="5" l="1"/>
  <c r="H330" i="5" s="1"/>
  <c r="J330" i="5" s="1"/>
  <c r="D331" i="5" s="1"/>
  <c r="I331" i="5" l="1"/>
  <c r="K331" i="5" s="1"/>
  <c r="F331" i="5"/>
  <c r="G331" i="5" l="1"/>
  <c r="H331" i="5" s="1"/>
  <c r="J331" i="5" s="1"/>
  <c r="D332" i="5" s="1"/>
  <c r="I332" i="5" l="1"/>
  <c r="K332" i="5" s="1"/>
  <c r="F332" i="5"/>
  <c r="G332" i="5" l="1"/>
  <c r="H332" i="5" s="1"/>
  <c r="J332" i="5" s="1"/>
  <c r="D333" i="5" s="1"/>
  <c r="I333" i="5" l="1"/>
  <c r="K333" i="5" s="1"/>
  <c r="F333" i="5"/>
  <c r="G333" i="5" l="1"/>
  <c r="H333" i="5" s="1"/>
  <c r="J333" i="5" s="1"/>
  <c r="D334" i="5" s="1"/>
  <c r="I334" i="5" l="1"/>
  <c r="K334" i="5" s="1"/>
  <c r="F334" i="5"/>
  <c r="G334" i="5" l="1"/>
  <c r="H334" i="5" s="1"/>
  <c r="J334" i="5" s="1"/>
  <c r="D335" i="5" s="1"/>
  <c r="F335" i="5" l="1"/>
  <c r="I335" i="5"/>
  <c r="K335" i="5" s="1"/>
  <c r="G335" i="5" l="1"/>
  <c r="H335" i="5" s="1"/>
  <c r="J335" i="5" s="1"/>
  <c r="D336" i="5" s="1"/>
  <c r="I336" i="5" l="1"/>
  <c r="K336" i="5" s="1"/>
  <c r="F336" i="5"/>
  <c r="G336" i="5" l="1"/>
  <c r="H336" i="5" s="1"/>
  <c r="J336" i="5" s="1"/>
  <c r="D337" i="5" s="1"/>
  <c r="I337" i="5" l="1"/>
  <c r="K337" i="5" s="1"/>
  <c r="F337" i="5"/>
  <c r="G337" i="5" l="1"/>
  <c r="H337" i="5" s="1"/>
  <c r="J337" i="5" s="1"/>
  <c r="D338" i="5" s="1"/>
  <c r="I338" i="5" l="1"/>
  <c r="K338" i="5" s="1"/>
  <c r="F338" i="5"/>
  <c r="G338" i="5" l="1"/>
  <c r="H338" i="5" s="1"/>
  <c r="J338" i="5" s="1"/>
  <c r="D339" i="5" s="1"/>
  <c r="I339" i="5" l="1"/>
  <c r="K339" i="5" s="1"/>
  <c r="F339" i="5"/>
  <c r="G339" i="5" l="1"/>
  <c r="H339" i="5" s="1"/>
  <c r="J339" i="5" s="1"/>
  <c r="D340" i="5" s="1"/>
  <c r="I340" i="5" l="1"/>
  <c r="K340" i="5" s="1"/>
  <c r="F340" i="5"/>
  <c r="G340" i="5" l="1"/>
  <c r="H340" i="5" s="1"/>
  <c r="J340" i="5" s="1"/>
  <c r="D341" i="5" s="1"/>
  <c r="I341" i="5" l="1"/>
  <c r="K341" i="5" s="1"/>
  <c r="F341" i="5"/>
  <c r="G341" i="5" l="1"/>
  <c r="H341" i="5" s="1"/>
  <c r="J341" i="5" s="1"/>
  <c r="D342" i="5" s="1"/>
  <c r="I342" i="5" l="1"/>
  <c r="K342" i="5" s="1"/>
  <c r="F342" i="5"/>
  <c r="G342" i="5" l="1"/>
  <c r="H342" i="5" s="1"/>
  <c r="J342" i="5" s="1"/>
  <c r="D343" i="5" s="1"/>
  <c r="I343" i="5" l="1"/>
  <c r="K343" i="5" s="1"/>
  <c r="F343" i="5"/>
  <c r="G343" i="5" l="1"/>
  <c r="H343" i="5" s="1"/>
  <c r="J343" i="5" s="1"/>
  <c r="D344" i="5" s="1"/>
  <c r="I344" i="5" l="1"/>
  <c r="K344" i="5" s="1"/>
  <c r="F344" i="5"/>
  <c r="G344" i="5" l="1"/>
  <c r="H344" i="5" s="1"/>
  <c r="J344" i="5" s="1"/>
  <c r="D345" i="5" s="1"/>
  <c r="I345" i="5" l="1"/>
  <c r="K345" i="5" s="1"/>
  <c r="F345" i="5"/>
  <c r="G345" i="5" l="1"/>
  <c r="H345" i="5" s="1"/>
  <c r="J345" i="5" s="1"/>
  <c r="D346" i="5" s="1"/>
  <c r="I346" i="5" l="1"/>
  <c r="K346" i="5" s="1"/>
  <c r="F346" i="5"/>
  <c r="G346" i="5" l="1"/>
  <c r="H346" i="5" s="1"/>
  <c r="J346" i="5" s="1"/>
  <c r="D347" i="5" s="1"/>
  <c r="I347" i="5" l="1"/>
  <c r="K347" i="5" s="1"/>
  <c r="F347" i="5"/>
  <c r="G347" i="5" l="1"/>
  <c r="H347" i="5" s="1"/>
  <c r="J347" i="5" s="1"/>
  <c r="D348" i="5" s="1"/>
  <c r="I348" i="5" l="1"/>
  <c r="K348" i="5" s="1"/>
  <c r="F348" i="5"/>
  <c r="G348" i="5" l="1"/>
  <c r="H348" i="5" s="1"/>
  <c r="J348" i="5" s="1"/>
  <c r="D349" i="5" s="1"/>
  <c r="I349" i="5" l="1"/>
  <c r="K349" i="5" s="1"/>
  <c r="F349" i="5"/>
  <c r="G349" i="5" l="1"/>
  <c r="H349" i="5" s="1"/>
  <c r="J349" i="5" s="1"/>
  <c r="D350" i="5" s="1"/>
  <c r="I350" i="5" l="1"/>
  <c r="K350" i="5" s="1"/>
  <c r="F350" i="5"/>
  <c r="G350" i="5" l="1"/>
  <c r="H350" i="5" s="1"/>
  <c r="J350" i="5" s="1"/>
  <c r="D351" i="5" s="1"/>
  <c r="I351" i="5" l="1"/>
  <c r="K351" i="5" s="1"/>
  <c r="F351" i="5"/>
  <c r="G351" i="5" l="1"/>
  <c r="H351" i="5" s="1"/>
  <c r="J351" i="5" s="1"/>
  <c r="D352" i="5" s="1"/>
  <c r="I352" i="5" l="1"/>
  <c r="K352" i="5" s="1"/>
  <c r="F352" i="5"/>
  <c r="G352" i="5" l="1"/>
  <c r="H352" i="5" s="1"/>
  <c r="J352" i="5" s="1"/>
  <c r="D353" i="5" s="1"/>
  <c r="I353" i="5" l="1"/>
  <c r="K353" i="5" s="1"/>
  <c r="F353" i="5"/>
  <c r="G353" i="5" l="1"/>
  <c r="H353" i="5" s="1"/>
  <c r="J353" i="5" s="1"/>
  <c r="D354" i="5" s="1"/>
  <c r="F354" i="5" l="1"/>
  <c r="I354" i="5"/>
  <c r="K354" i="5" s="1"/>
  <c r="G354" i="5" l="1"/>
  <c r="H354" i="5" s="1"/>
  <c r="J354" i="5" s="1"/>
  <c r="D355" i="5" s="1"/>
  <c r="I355" i="5" l="1"/>
  <c r="K355" i="5" s="1"/>
  <c r="F355" i="5"/>
  <c r="G355" i="5" l="1"/>
  <c r="H355" i="5" s="1"/>
  <c r="J355" i="5" s="1"/>
  <c r="D356" i="5" s="1"/>
  <c r="I356" i="5" l="1"/>
  <c r="K356" i="5" s="1"/>
  <c r="F356" i="5"/>
  <c r="G356" i="5" l="1"/>
  <c r="H356" i="5" s="1"/>
  <c r="J356" i="5" s="1"/>
  <c r="D357" i="5" s="1"/>
  <c r="I357" i="5" l="1"/>
  <c r="K357" i="5" s="1"/>
  <c r="F357" i="5"/>
  <c r="G357" i="5" l="1"/>
  <c r="H357" i="5" s="1"/>
  <c r="J357" i="5" s="1"/>
  <c r="D358" i="5" s="1"/>
  <c r="I358" i="5" l="1"/>
  <c r="K358" i="5" s="1"/>
  <c r="F358" i="5"/>
  <c r="G358" i="5" l="1"/>
  <c r="H358" i="5" s="1"/>
  <c r="J358" i="5" s="1"/>
  <c r="D359" i="5" s="1"/>
  <c r="I359" i="5" l="1"/>
  <c r="K359" i="5" s="1"/>
  <c r="F359" i="5"/>
  <c r="G359" i="5" l="1"/>
  <c r="H359" i="5" s="1"/>
  <c r="J359" i="5" s="1"/>
  <c r="D360" i="5" s="1"/>
  <c r="F360" i="5" l="1"/>
  <c r="I360" i="5"/>
  <c r="K360" i="5" s="1"/>
  <c r="G360" i="5" l="1"/>
  <c r="H360" i="5" s="1"/>
  <c r="J360" i="5" s="1"/>
  <c r="D361" i="5" s="1"/>
  <c r="I361" i="5" l="1"/>
  <c r="K361" i="5" s="1"/>
  <c r="F361" i="5"/>
  <c r="G361" i="5" l="1"/>
  <c r="H361" i="5" s="1"/>
  <c r="J361" i="5" s="1"/>
  <c r="D362" i="5" s="1"/>
  <c r="I362" i="5" l="1"/>
  <c r="K362" i="5" s="1"/>
  <c r="F362" i="5"/>
  <c r="G362" i="5" l="1"/>
  <c r="H362" i="5" s="1"/>
  <c r="J362" i="5" s="1"/>
  <c r="D363" i="5" s="1"/>
  <c r="I363" i="5" l="1"/>
  <c r="K363" i="5" s="1"/>
  <c r="F363" i="5"/>
  <c r="G363" i="5" l="1"/>
  <c r="H363" i="5" s="1"/>
  <c r="J363" i="5" s="1"/>
  <c r="D364" i="5" s="1"/>
  <c r="F364" i="5" l="1"/>
  <c r="I364" i="5"/>
  <c r="K364" i="5" s="1"/>
  <c r="G364" i="5" l="1"/>
  <c r="H364" i="5" s="1"/>
  <c r="J364" i="5" s="1"/>
  <c r="D365" i="5" s="1"/>
  <c r="I365" i="5" l="1"/>
  <c r="K365" i="5" s="1"/>
  <c r="F365" i="5"/>
  <c r="G365" i="5" l="1"/>
  <c r="H365" i="5" s="1"/>
  <c r="J365" i="5" s="1"/>
  <c r="D366" i="5" s="1"/>
  <c r="F366" i="5" l="1"/>
  <c r="I366" i="5"/>
  <c r="K366" i="5" s="1"/>
  <c r="G366" i="5" l="1"/>
  <c r="H366" i="5" s="1"/>
  <c r="J366" i="5" s="1"/>
  <c r="D367" i="5" s="1"/>
  <c r="I367" i="5" l="1"/>
  <c r="K367" i="5" s="1"/>
  <c r="F367" i="5"/>
  <c r="G367" i="5" l="1"/>
  <c r="H367" i="5" s="1"/>
  <c r="J367" i="5" s="1"/>
  <c r="D368" i="5" s="1"/>
  <c r="I368" i="5" l="1"/>
  <c r="K368" i="5" s="1"/>
  <c r="F368" i="5"/>
  <c r="G368" i="5" l="1"/>
  <c r="H368" i="5" s="1"/>
  <c r="J368" i="5" s="1"/>
  <c r="D369" i="5" s="1"/>
  <c r="I369" i="5" l="1"/>
  <c r="K369" i="5" s="1"/>
  <c r="F369" i="5"/>
  <c r="G369" i="5" l="1"/>
  <c r="H369" i="5" s="1"/>
  <c r="J369" i="5" s="1"/>
  <c r="D370" i="5" s="1"/>
  <c r="I370" i="5" l="1"/>
  <c r="K370" i="5" s="1"/>
  <c r="F370" i="5"/>
  <c r="G370" i="5" l="1"/>
  <c r="H370" i="5" s="1"/>
  <c r="J370" i="5" s="1"/>
  <c r="D371" i="5" s="1"/>
  <c r="I371" i="5" l="1"/>
  <c r="K371" i="5" s="1"/>
  <c r="F371" i="5"/>
  <c r="G371" i="5" l="1"/>
  <c r="H371" i="5" s="1"/>
  <c r="J371" i="5" s="1"/>
  <c r="D372" i="5" s="1"/>
  <c r="I372" i="5" l="1"/>
  <c r="K372" i="5" s="1"/>
  <c r="F372" i="5"/>
  <c r="G372" i="5" l="1"/>
  <c r="H372" i="5" s="1"/>
  <c r="J372" i="5" s="1"/>
  <c r="D373" i="5" s="1"/>
  <c r="I373" i="5" l="1"/>
  <c r="K373" i="5" s="1"/>
  <c r="F373" i="5"/>
  <c r="G373" i="5" l="1"/>
  <c r="H373" i="5" s="1"/>
  <c r="J373" i="5" s="1"/>
  <c r="D374" i="5" s="1"/>
  <c r="I374" i="5" l="1"/>
  <c r="K374" i="5" s="1"/>
  <c r="F374" i="5"/>
  <c r="G374" i="5" l="1"/>
  <c r="H374" i="5" s="1"/>
  <c r="J374" i="5"/>
  <c r="D375" i="5" s="1"/>
  <c r="I375" i="5" l="1"/>
  <c r="K375" i="5" s="1"/>
  <c r="F375" i="5"/>
  <c r="G375" i="5" l="1"/>
  <c r="H375" i="5" s="1"/>
  <c r="J375" i="5" s="1"/>
  <c r="D376" i="5" s="1"/>
  <c r="I376" i="5" l="1"/>
  <c r="F376" i="5"/>
  <c r="G376" i="5" l="1"/>
  <c r="H376" i="5" s="1"/>
  <c r="J376" i="5" s="1"/>
  <c r="I12" i="5"/>
  <c r="K376" i="5"/>
  <c r="I13" i="5"/>
  <c r="I10" i="5" l="1"/>
  <c r="I11" i="5" s="1"/>
</calcChain>
</file>

<file path=xl/sharedStrings.xml><?xml version="1.0" encoding="utf-8"?>
<sst xmlns="http://schemas.openxmlformats.org/spreadsheetml/2006/main" count="173" uniqueCount="149">
  <si>
    <t>Ending Cash Balance</t>
  </si>
  <si>
    <t xml:space="preserve"> </t>
  </si>
  <si>
    <t>Interest Rate on Loan</t>
  </si>
  <si>
    <t>Interest Cost</t>
  </si>
  <si>
    <t>Bank Loan Draws</t>
  </si>
  <si>
    <t>Net Resources</t>
  </si>
  <si>
    <t>Project Cash at Beginning of Month</t>
  </si>
  <si>
    <t>Pledged Funds - collected to date</t>
  </si>
  <si>
    <t>Parish portion of Archdiocese campaign</t>
  </si>
  <si>
    <t>Net Expenses</t>
  </si>
  <si>
    <t>Fiscal Year</t>
  </si>
  <si>
    <t>2024-25</t>
  </si>
  <si>
    <t>TOTAL</t>
  </si>
  <si>
    <t>Total Pledged Funds</t>
  </si>
  <si>
    <t>Parish ABC Campaign Cash Flows - 5 Year</t>
  </si>
  <si>
    <t>**</t>
  </si>
  <si>
    <t>This Excel spreadsheet makes it easy to view the amortization of a home loan with optional extra monthly payments. Want more features? View our website to see interactive graphs for your loan.</t>
  </si>
  <si>
    <t>Our website allows you to share calculations, see local mortgage rates &amp; generate printable loan amortization tables.</t>
  </si>
  <si>
    <t>https://www.mortgagecalculator.org/</t>
  </si>
  <si>
    <t>You can also include other expenses including property taxes, homeowners' insurance &amp; HOA fees on our website.</t>
  </si>
  <si>
    <t>MORTGAGE AMORTIZATION SCHEDULE</t>
  </si>
  <si>
    <t>ENTER VALUES</t>
  </si>
  <si>
    <t>LOAN SUMMARY</t>
  </si>
  <si>
    <t>Loan amount</t>
  </si>
  <si>
    <t>Scheduled payment</t>
  </si>
  <si>
    <t>Interest rate</t>
  </si>
  <si>
    <t>* SEE CURRENT *</t>
  </si>
  <si>
    <t>Scheduled number of payments</t>
  </si>
  <si>
    <t>Loan term in years</t>
  </si>
  <si>
    <t>Actual number of payments</t>
  </si>
  <si>
    <t>Payments made per year</t>
  </si>
  <si>
    <t>Years saved off original loan term</t>
  </si>
  <si>
    <t>Loan repayment start date</t>
  </si>
  <si>
    <t>Total early payments</t>
  </si>
  <si>
    <t>Total interest</t>
  </si>
  <si>
    <t>Optional extra payments</t>
  </si>
  <si>
    <t>LENDER NAME</t>
  </si>
  <si>
    <t>Your Bank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</si>
  <si>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</si>
  <si>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</si>
  <si>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</si>
  <si>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</si>
  <si>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</si>
  <si>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</si>
  <si>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</si>
  <si>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</si>
  <si>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</si>
  <si>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</si>
  <si>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Include loan payments in 5-year projected operating budget if operating funds will be used.  See Amortization Schedule tab.</t>
  </si>
  <si>
    <t>Phase XX - Projected Start Date: XX</t>
  </si>
  <si>
    <t>Pledged Funds - allowance for uncollectable</t>
  </si>
  <si>
    <t>Other Funds (Describe - ex. Endowment)</t>
  </si>
  <si>
    <t>Total Project Cost</t>
  </si>
  <si>
    <t>Subtotal Project Cost</t>
  </si>
  <si>
    <t>Contingency</t>
  </si>
  <si>
    <t>Project Costs</t>
  </si>
  <si>
    <t>Other Expenses (Describe - ex. Abatement)</t>
  </si>
  <si>
    <t>Other Expenses (Describe - ex. Furniture)</t>
  </si>
  <si>
    <t>Interest Cost on Borrowings</t>
  </si>
  <si>
    <t>Loan Repayment</t>
  </si>
  <si>
    <t>Interest Rate Chosen for Projections:</t>
  </si>
  <si>
    <t>Opening</t>
  </si>
  <si>
    <t>Balances</t>
  </si>
  <si>
    <t>Other Funds (Describe - ex. Sale of Land)</t>
  </si>
  <si>
    <t>Parish Unrestricted Savings - Investments</t>
  </si>
  <si>
    <t>% Cash on Hand / Total Project Cost</t>
  </si>
  <si>
    <t>Average Annual Operating Expenses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</si>
  <si>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Pledges are assumed at 95% collectability</t>
    </r>
  </si>
  <si>
    <r>
      <t>Pledged Funds - remaining to collect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</si>
  <si>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Loan Balance on draws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</si>
  <si>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At the end of the capital campaign for the project, if there is a loan balance, the parish must provide a plan for how the loan will be repaid.  </t>
    </r>
  </si>
  <si>
    <t>Total Parish Unrestricted Reserves</t>
  </si>
  <si>
    <r>
      <t>Parish Reserves Available for Project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</si>
  <si>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Parish reserves must be no lower than 3 months of average annual operating expenses.</t>
    </r>
  </si>
  <si>
    <t>3-Month Average Annual Op Exp</t>
  </si>
  <si>
    <t>Archdiocese of Milwaukee</t>
  </si>
  <si>
    <t>Building Commission</t>
  </si>
  <si>
    <t>Cash Flow Model Template Instructions</t>
  </si>
  <si>
    <t>Background</t>
  </si>
  <si>
    <t>A cash flow analysis is necessary to verify assumptions around a parish's funding of any large building project.</t>
  </si>
  <si>
    <t>By using this standard template, the parish will be providing the information necessary for the Building Commission</t>
  </si>
  <si>
    <t>members to verify certain criteria from the Building Commission Guidelines, such as % cash on hand (of total project</t>
  </si>
  <si>
    <t>cost) and the requirements around the parish's level of borrowing.</t>
  </si>
  <si>
    <t>In addition, the template includes calendarization of pledges and debt repayment to ensure the parish maintains</t>
  </si>
  <si>
    <t>a positive cash flow throughout the duration of the project.</t>
  </si>
  <si>
    <t>Parish Unrestricted Savings - Cash/Liquid (Net)</t>
  </si>
  <si>
    <t>Loan Balance on draws2</t>
  </si>
  <si>
    <t>Step-by-Step Instructions</t>
  </si>
  <si>
    <t>Opening Balances Column</t>
  </si>
  <si>
    <t>Current unrestricted cash and liquid investments (such as money markets or CD's), net of current liabilities</t>
  </si>
  <si>
    <t>Current unrestricted investments that are not currently liquid</t>
  </si>
  <si>
    <t>Consideration in the months or year(s) leading up to the project should be given to liquidating investments over time</t>
  </si>
  <si>
    <t>A 3-year average is recommended; however if the parish expenses have gone up or are anticipated to go up, a</t>
  </si>
  <si>
    <t>slightly higher number would be reasonable.  This will be checked against the parish CFS.</t>
  </si>
  <si>
    <t>Definitions or further explanations have been provided in blue italics.</t>
  </si>
  <si>
    <t>The parish should be prepared to use reserves toward this project, if needed, prior to any borrowing.</t>
  </si>
  <si>
    <t>A 3-month reserve balance may be maintained for parish operating cash needs (not used for the project)</t>
  </si>
  <si>
    <t>The parish must ensure this amount is at least 50%.</t>
  </si>
  <si>
    <t>Columns D-CK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</si>
  <si>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Click on the "+" signs at the top of the Fiscal Year columns to expand or collapse the months.</t>
    </r>
  </si>
  <si>
    <r>
      <t xml:space="preserve">(1) Only 3 items (shaded dark orange) need to be entered in this column; </t>
    </r>
    <r>
      <rPr>
        <b/>
        <sz val="11"/>
        <color theme="1"/>
        <rFont val="Calibri"/>
        <family val="2"/>
        <scheme val="minor"/>
      </rPr>
      <t>all other items are formulas</t>
    </r>
    <r>
      <rPr>
        <sz val="11"/>
        <color theme="1"/>
        <rFont val="Calibri"/>
        <family val="2"/>
        <scheme val="minor"/>
      </rPr>
      <t>.</t>
    </r>
  </si>
  <si>
    <t>(a) Parish Unrestricted Savings - Cash/Liquid (Net)</t>
  </si>
  <si>
    <t>(b) Parish Unrestricted Savings - Investments</t>
  </si>
  <si>
    <t>(c) Average Annual Operating Expenses</t>
  </si>
  <si>
    <t>(2) Parish Reserves Available for Project:</t>
  </si>
  <si>
    <t>(3) % Cash on Hand / Total Project Cost</t>
  </si>
  <si>
    <t>A few general notes:</t>
  </si>
  <si>
    <r>
      <t xml:space="preserve">• Data must be entered by month - do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enter data in the "Fiscal Year" columns.</t>
    </r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</si>
  <si>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 xml:space="preserve">Be cautious when adding rows or columns as there are both SUBTOTAL and SUM excel formulas at work in this document.  </t>
    </r>
  </si>
  <si>
    <t>Double check all totals if you insert a row or column.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</si>
  <si>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It is totally okay to change the column headers to reflect different fiscal years.  No formulas rely on the headers.</t>
    </r>
  </si>
  <si>
    <t>(a) Pledged Funds - collected to date</t>
  </si>
  <si>
    <t>(b) Pledged Funds - allowance for uncollectable</t>
  </si>
  <si>
    <t>This row will automatically calculate based on the percentage entered in Column CL.</t>
  </si>
  <si>
    <t>It is recommended that parishes use 5% of the pledges that are remaining to collect as the "reserve" for uncollectability.</t>
  </si>
  <si>
    <t>Anything less will need to be discused with the Building Commission and/or the Archdiocesan Director of Development directly.</t>
  </si>
  <si>
    <t>(c) Pledged Funds - remaining to collect</t>
  </si>
  <si>
    <r>
      <t xml:space="preserve">If the cash flow model is updated in the future, </t>
    </r>
    <r>
      <rPr>
        <b/>
        <i/>
        <u/>
        <sz val="11"/>
        <color theme="4"/>
        <rFont val="Calibri"/>
        <family val="2"/>
        <scheme val="minor"/>
      </rPr>
      <t>both</t>
    </r>
    <r>
      <rPr>
        <i/>
        <sz val="11"/>
        <color theme="4"/>
        <rFont val="Calibri"/>
        <family val="2"/>
        <scheme val="minor"/>
      </rPr>
      <t xml:space="preserve"> the amounts in (a) and (c) must be updated.</t>
    </r>
  </si>
  <si>
    <t>Enter the total pledges that have not been collected yet, as of the date the cash flow analysis is completed.</t>
  </si>
  <si>
    <t>Enter the total pledges that have been collected (ie. are recorded as restricted cash on your balance sheet), as of the date the cash flow analysis is completed.</t>
  </si>
  <si>
    <t>(d) Total Pledged Funds</t>
  </si>
  <si>
    <t>This amount should be supported by pledge cards/detailed donor pledges.  No trends or assumptions.</t>
  </si>
  <si>
    <r>
      <t xml:space="preserve">There should be no amounts in </t>
    </r>
    <r>
      <rPr>
        <b/>
        <i/>
        <sz val="11"/>
        <color theme="4"/>
        <rFont val="Calibri"/>
        <family val="2"/>
        <scheme val="minor"/>
      </rPr>
      <t>prior</t>
    </r>
    <r>
      <rPr>
        <i/>
        <sz val="11"/>
        <color theme="4"/>
        <rFont val="Calibri"/>
        <family val="2"/>
        <scheme val="minor"/>
      </rPr>
      <t xml:space="preserve"> periods entered in this row.</t>
    </r>
  </si>
  <si>
    <r>
      <t xml:space="preserve">There should be no amounts in </t>
    </r>
    <r>
      <rPr>
        <b/>
        <i/>
        <sz val="11"/>
        <color theme="4"/>
        <rFont val="Calibri"/>
        <family val="2"/>
        <scheme val="minor"/>
      </rPr>
      <t>future</t>
    </r>
    <r>
      <rPr>
        <i/>
        <sz val="11"/>
        <color theme="4"/>
        <rFont val="Calibri"/>
        <family val="2"/>
        <scheme val="minor"/>
      </rPr>
      <t xml:space="preserve"> periods entered in this row.</t>
    </r>
  </si>
  <si>
    <t xml:space="preserve">(1) Pledges - enter all pledge information by month. </t>
  </si>
  <si>
    <t>(2) Parish Unrestricted Reserves - enter reserves in the month the reserves are available for use.</t>
  </si>
  <si>
    <t>See definition under Opening Balance Column&gt;(1)(a) above.</t>
  </si>
  <si>
    <t>Enter the portion of cash/liquid investments that will be used for the project in the ~1st month of activity.</t>
  </si>
  <si>
    <t>See definition under Opening Balance Column&gt;(1)(b) above.</t>
  </si>
  <si>
    <t>Enter the portion of parish investments that will be used for the project in the appropriate month(s), depending on projected liquication.</t>
  </si>
  <si>
    <t>(c) Total Parish Unrestricted Reserves</t>
  </si>
  <si>
    <t>This amount should automatically calculate based on the above three line items.</t>
  </si>
  <si>
    <t>This amount should automatically calculate based on the above two line items.</t>
  </si>
  <si>
    <t>Note: The amounts entered on these rows in Columns D-CK will differ from the amounts entered in the Opening Balances column.</t>
  </si>
  <si>
    <t>If this amount differs significantly from the "Parish Reserves Available for Project" amount in the Opening Balance column,</t>
  </si>
  <si>
    <t>further explanation to the Building Commission will be required.</t>
  </si>
  <si>
    <t>(3) Other Funds - provide a description for any other funds that will be utilized for the project.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</si>
  <si>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It is okay to insert additional rows within this section</t>
    </r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</si>
  <si>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It is not recommended to delete any rows (but okay to zero out or hide them if not used)</t>
    </r>
  </si>
  <si>
    <t>(4) Bank Loan Draws</t>
  </si>
  <si>
    <t>Other Definitions</t>
  </si>
  <si>
    <t>2025-26</t>
  </si>
  <si>
    <t>2026-27</t>
  </si>
  <si>
    <t>2027-28</t>
  </si>
  <si>
    <t>2028-29</t>
  </si>
  <si>
    <t>2029-30</t>
  </si>
  <si>
    <t>Add Notes. Below are examples</t>
  </si>
  <si>
    <t>2030-31</t>
  </si>
  <si>
    <t>Fiscal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</si>
</sst>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\-yyyy"/>
    <numFmt numFmtId="167" formatCode="&quot;$&quot;#,##0.00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2"/>
      <color rgb="FF000064"/>
      <name val="Calibri"/>
      <family val="2"/>
      <scheme val="minor"/>
    </font>
    <font>
      <b/>
      <u/>
      <sz val="12"/>
      <color rgb="FF000064"/>
      <name val="Calibri"/>
      <family val="2"/>
      <scheme val="minor"/>
    </font>
    <font>
      <b/>
      <sz val="16"/>
      <color theme="1" tint="0.24994659260841701"/>
      <name val="Cambria"/>
      <family val="2"/>
      <scheme val="major"/>
    </font>
    <font>
      <b/>
      <sz val="11"/>
      <color theme="1" tint="0.24994659260841701"/>
      <name val="Cambria"/>
      <family val="2"/>
      <scheme val="major"/>
    </font>
    <font>
      <i/>
      <sz val="11"/>
      <color theme="1" tint="0.34998626667073579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u/>
      <sz val="11"/>
      <color rgb="FF00006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155776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0" fillId="0" borderId="6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2" fillId="0" borderId="8" applyNumberFormat="0" applyProtection="0">
      <alignment vertical="center"/>
    </xf>
    <xf numFmtId="167" fontId="13" fillId="11" borderId="0" applyFont="0" applyFill="0" applyBorder="0" applyAlignment="0" applyProtection="0"/>
    <xf numFmtId="0" fontId="13" fillId="12" borderId="0" applyNumberFormat="0" applyFont="0" applyAlignment="0">
      <alignment horizontal="center" vertical="center" wrapText="1"/>
    </xf>
    <xf numFmtId="10" fontId="7" fillId="0" borderId="0" applyFont="0" applyFill="0" applyBorder="0" applyAlignment="0" applyProtection="0"/>
    <xf numFmtId="1" fontId="13" fillId="10" borderId="0" applyFont="0" applyFill="0" applyBorder="0" applyAlignment="0"/>
    <xf numFmtId="14" fontId="13" fillId="0" borderId="0" applyFont="0" applyFill="0" applyBorder="0" applyAlignment="0"/>
    <xf numFmtId="0" fontId="5" fillId="0" borderId="10" applyNumberFormat="0" applyFill="0" applyProtection="0">
      <alignment vertical="center"/>
    </xf>
    <xf numFmtId="0" fontId="13" fillId="11" borderId="8" applyNumberFormat="0" applyProtection="0">
      <alignment horizontal="right"/>
    </xf>
    <xf numFmtId="0" fontId="6" fillId="13" borderId="0" applyNumberFormat="0" applyBorder="0" applyProtection="0">
      <alignment vertical="center" wrapText="1"/>
    </xf>
    <xf numFmtId="167" fontId="13" fillId="11" borderId="0" applyFont="0" applyFill="0" applyBorder="0" applyProtection="0">
      <alignment horizontal="right" indent="2"/>
    </xf>
  </cellStyleXfs>
  <cellXfs count="111">
    <xf numFmtId="0" fontId="0" fillId="0" borderId="0" xfId="0"/>
    <xf numFmtId="0" fontId="2" fillId="0" borderId="0" xfId="0" applyFont="1"/>
    <xf numFmtId="9" fontId="0" fillId="0" borderId="0" xfId="2" applyFont="1"/>
    <xf numFmtId="14" fontId="2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10" fontId="2" fillId="0" borderId="0" xfId="0" applyNumberFormat="1" applyFont="1"/>
    <xf numFmtId="165" fontId="0" fillId="0" borderId="0" xfId="3" applyNumberFormat="1" applyFont="1" applyBorder="1"/>
    <xf numFmtId="10" fontId="0" fillId="0" borderId="0" xfId="2" applyNumberFormat="1" applyFont="1" applyBorder="1"/>
    <xf numFmtId="0" fontId="2" fillId="0" borderId="0" xfId="0" applyFont="1" applyAlignment="1">
      <alignment horizontal="left" indent="3"/>
    </xf>
    <xf numFmtId="17" fontId="0" fillId="0" borderId="0" xfId="0" applyNumberFormat="1" applyAlignment="1">
      <alignment horizontal="center"/>
    </xf>
    <xf numFmtId="164" fontId="0" fillId="0" borderId="3" xfId="1" applyNumberFormat="1" applyFont="1" applyBorder="1"/>
    <xf numFmtId="165" fontId="1" fillId="0" borderId="3" xfId="3" applyNumberFormat="1" applyFont="1" applyBorder="1"/>
    <xf numFmtId="164" fontId="1" fillId="0" borderId="4" xfId="1" applyNumberFormat="1" applyFont="1" applyBorder="1"/>
    <xf numFmtId="0" fontId="0" fillId="0" borderId="3" xfId="0" applyBorder="1"/>
    <xf numFmtId="0" fontId="0" fillId="0" borderId="4" xfId="0" applyBorder="1"/>
    <xf numFmtId="164" fontId="2" fillId="0" borderId="3" xfId="1" applyNumberFormat="1" applyFont="1" applyBorder="1"/>
    <xf numFmtId="164" fontId="0" fillId="0" borderId="3" xfId="0" applyNumberFormat="1" applyBorder="1"/>
    <xf numFmtId="10" fontId="0" fillId="0" borderId="3" xfId="2" applyNumberFormat="1" applyFont="1" applyBorder="1"/>
    <xf numFmtId="10" fontId="0" fillId="0" borderId="5" xfId="2" applyNumberFormat="1" applyFont="1" applyBorder="1"/>
    <xf numFmtId="0" fontId="2" fillId="0" borderId="2" xfId="0" applyFont="1" applyBorder="1" applyAlignment="1">
      <alignment horizontal="center"/>
    </xf>
    <xf numFmtId="17" fontId="2" fillId="0" borderId="5" xfId="0" quotePrefix="1" applyNumberFormat="1" applyFont="1" applyBorder="1" applyAlignment="1">
      <alignment horizontal="center"/>
    </xf>
    <xf numFmtId="164" fontId="1" fillId="0" borderId="3" xfId="1" applyNumberFormat="1" applyFont="1" applyBorder="1"/>
    <xf numFmtId="164" fontId="0" fillId="2" borderId="0" xfId="1" applyNumberFormat="1" applyFont="1" applyFill="1" applyBorder="1"/>
    <xf numFmtId="164" fontId="1" fillId="2" borderId="0" xfId="1" applyNumberFormat="1" applyFont="1" applyFill="1" applyBorder="1"/>
    <xf numFmtId="164" fontId="0" fillId="2" borderId="0" xfId="1" applyNumberFormat="1" applyFont="1" applyFill="1"/>
    <xf numFmtId="164" fontId="1" fillId="2" borderId="0" xfId="1" applyNumberFormat="1" applyFont="1" applyFill="1"/>
    <xf numFmtId="164" fontId="1" fillId="2" borderId="1" xfId="1" applyNumberFormat="1" applyFont="1" applyFill="1" applyBorder="1"/>
    <xf numFmtId="165" fontId="1" fillId="2" borderId="0" xfId="3" applyNumberFormat="1" applyFont="1" applyFill="1"/>
    <xf numFmtId="0" fontId="0" fillId="2" borderId="0" xfId="0" applyFill="1"/>
    <xf numFmtId="164" fontId="0" fillId="2" borderId="1" xfId="1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164" fontId="2" fillId="2" borderId="0" xfId="1" applyNumberFormat="1" applyFont="1" applyFill="1" applyBorder="1"/>
    <xf numFmtId="164" fontId="0" fillId="2" borderId="0" xfId="0" applyNumberFormat="1" applyFill="1"/>
    <xf numFmtId="10" fontId="0" fillId="2" borderId="0" xfId="2" applyNumberFormat="1" applyFont="1" applyFill="1" applyBorder="1"/>
    <xf numFmtId="166" fontId="0" fillId="3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66" fontId="0" fillId="7" borderId="0" xfId="0" applyNumberFormat="1" applyFill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9" borderId="0" xfId="0" applyNumberFormat="1" applyFill="1" applyAlignment="1">
      <alignment horizontal="center"/>
    </xf>
    <xf numFmtId="0" fontId="4" fillId="0" borderId="0" xfId="0" applyFont="1"/>
    <xf numFmtId="0" fontId="4" fillId="2" borderId="2" xfId="0" applyFont="1" applyFill="1" applyBorder="1"/>
    <xf numFmtId="164" fontId="4" fillId="2" borderId="3" xfId="0" applyNumberFormat="1" applyFont="1" applyFill="1" applyBorder="1"/>
    <xf numFmtId="164" fontId="4" fillId="2" borderId="4" xfId="0" applyNumberFormat="1" applyFont="1" applyFill="1" applyBorder="1"/>
    <xf numFmtId="0" fontId="4" fillId="2" borderId="4" xfId="0" applyFont="1" applyFill="1" applyBorder="1"/>
    <xf numFmtId="164" fontId="4" fillId="2" borderId="3" xfId="1" applyNumberFormat="1" applyFont="1" applyFill="1" applyBorder="1"/>
    <xf numFmtId="0" fontId="4" fillId="2" borderId="3" xfId="0" applyFont="1" applyFill="1" applyBorder="1"/>
    <xf numFmtId="10" fontId="4" fillId="2" borderId="3" xfId="2" applyNumberFormat="1" applyFont="1" applyFill="1" applyBorder="1"/>
    <xf numFmtId="164" fontId="4" fillId="2" borderId="5" xfId="1" applyNumberFormat="1" applyFont="1" applyFill="1" applyBorder="1"/>
    <xf numFmtId="17" fontId="4" fillId="2" borderId="5" xfId="0" applyNumberFormat="1" applyFont="1" applyFill="1" applyBorder="1" applyAlignment="1">
      <alignment horizontal="center"/>
    </xf>
    <xf numFmtId="0" fontId="0" fillId="0" borderId="0" xfId="0" quotePrefix="1"/>
    <xf numFmtId="0" fontId="7" fillId="0" borderId="0" xfId="4"/>
    <xf numFmtId="0" fontId="9" fillId="0" borderId="0" xfId="5" applyFont="1" applyFill="1"/>
    <xf numFmtId="0" fontId="10" fillId="0" borderId="6" xfId="6">
      <alignment vertical="center"/>
    </xf>
    <xf numFmtId="0" fontId="11" fillId="0" borderId="7" xfId="7">
      <alignment vertical="center"/>
    </xf>
    <xf numFmtId="167" fontId="13" fillId="11" borderId="0" xfId="9"/>
    <xf numFmtId="167" fontId="13" fillId="12" borderId="0" xfId="10" applyNumberFormat="1" applyAlignment="1"/>
    <xf numFmtId="0" fontId="12" fillId="0" borderId="8" xfId="8">
      <alignment vertical="center"/>
    </xf>
    <xf numFmtId="0" fontId="14" fillId="0" borderId="8" xfId="5" applyFont="1" applyBorder="1" applyAlignment="1">
      <alignment vertical="center"/>
    </xf>
    <xf numFmtId="10" fontId="13" fillId="11" borderId="8" xfId="11" applyFont="1" applyFill="1" applyBorder="1" applyAlignment="1">
      <alignment horizontal="right"/>
    </xf>
    <xf numFmtId="1" fontId="13" fillId="12" borderId="8" xfId="12" applyFill="1" applyBorder="1" applyAlignment="1"/>
    <xf numFmtId="1" fontId="13" fillId="11" borderId="0" xfId="12" applyFill="1"/>
    <xf numFmtId="1" fontId="13" fillId="11" borderId="8" xfId="12" applyFill="1" applyBorder="1"/>
    <xf numFmtId="4" fontId="13" fillId="12" borderId="8" xfId="10" applyNumberFormat="1" applyBorder="1" applyAlignment="1"/>
    <xf numFmtId="14" fontId="13" fillId="11" borderId="8" xfId="13" applyFill="1" applyBorder="1"/>
    <xf numFmtId="167" fontId="13" fillId="12" borderId="8" xfId="10" applyNumberFormat="1" applyBorder="1" applyAlignment="1"/>
    <xf numFmtId="167" fontId="13" fillId="11" borderId="8" xfId="9" applyFont="1" applyFill="1" applyBorder="1"/>
    <xf numFmtId="0" fontId="5" fillId="0" borderId="10" xfId="14">
      <alignment vertical="center"/>
    </xf>
    <xf numFmtId="0" fontId="6" fillId="13" borderId="0" xfId="16">
      <alignment vertical="center" wrapText="1"/>
    </xf>
    <xf numFmtId="1" fontId="0" fillId="12" borderId="0" xfId="12" applyFont="1" applyFill="1" applyBorder="1" applyAlignment="1">
      <alignment horizontal="left"/>
    </xf>
    <xf numFmtId="14" fontId="0" fillId="0" borderId="0" xfId="13" applyFont="1" applyFill="1" applyBorder="1" applyAlignment="1">
      <alignment horizontal="left"/>
    </xf>
    <xf numFmtId="167" fontId="0" fillId="0" borderId="0" xfId="17" applyFont="1" applyFill="1" applyBorder="1">
      <alignment horizontal="right" indent="2"/>
    </xf>
    <xf numFmtId="1" fontId="0" fillId="0" borderId="0" xfId="12" applyFont="1" applyFill="1" applyBorder="1" applyAlignment="1">
      <alignment horizontal="left"/>
    </xf>
    <xf numFmtId="14" fontId="0" fillId="12" borderId="0" xfId="13" applyFont="1" applyFill="1" applyBorder="1" applyAlignment="1">
      <alignment horizontal="left"/>
    </xf>
    <xf numFmtId="167" fontId="0" fillId="12" borderId="0" xfId="17" applyFont="1" applyFill="1" applyBorder="1">
      <alignment horizontal="right" indent="2"/>
    </xf>
    <xf numFmtId="9" fontId="0" fillId="0" borderId="0" xfId="0" applyNumberFormat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17" fontId="2" fillId="2" borderId="5" xfId="0" quotePrefix="1" applyNumberFormat="1" applyFont="1" applyFill="1" applyBorder="1" applyAlignment="1">
      <alignment horizontal="center"/>
    </xf>
    <xf numFmtId="164" fontId="0" fillId="2" borderId="3" xfId="1" applyNumberFormat="1" applyFont="1" applyFill="1" applyBorder="1"/>
    <xf numFmtId="164" fontId="0" fillId="2" borderId="3" xfId="0" applyNumberFormat="1" applyFill="1" applyBorder="1"/>
    <xf numFmtId="10" fontId="0" fillId="2" borderId="3" xfId="2" applyNumberFormat="1" applyFont="1" applyFill="1" applyBorder="1"/>
    <xf numFmtId="10" fontId="0" fillId="2" borderId="5" xfId="2" applyNumberFormat="1" applyFont="1" applyFill="1" applyBorder="1"/>
    <xf numFmtId="164" fontId="0" fillId="2" borderId="11" xfId="1" applyNumberFormat="1" applyFont="1" applyFill="1" applyBorder="1"/>
    <xf numFmtId="164" fontId="2" fillId="2" borderId="3" xfId="1" applyNumberFormat="1" applyFont="1" applyFill="1" applyBorder="1"/>
    <xf numFmtId="168" fontId="2" fillId="2" borderId="3" xfId="2" applyNumberFormat="1" applyFont="1" applyFill="1" applyBorder="1"/>
    <xf numFmtId="0" fontId="17" fillId="0" borderId="0" xfId="0" applyFont="1"/>
    <xf numFmtId="0" fontId="18" fillId="0" borderId="0" xfId="0" quotePrefix="1" applyFont="1"/>
    <xf numFmtId="0" fontId="18" fillId="0" borderId="0" xfId="0" quotePrefix="1" applyFont="1" applyAlignment="1">
      <alignment horizontal="left" indent="3"/>
    </xf>
    <xf numFmtId="0" fontId="19" fillId="0" borderId="0" xfId="0" quotePrefix="1" applyFont="1" applyAlignment="1">
      <alignment horizontal="left" indent="3"/>
    </xf>
    <xf numFmtId="0" fontId="0" fillId="14" borderId="0" xfId="0" applyFill="1"/>
    <xf numFmtId="0" fontId="18" fillId="0" borderId="0" xfId="0" applyFont="1" applyAlignment="1">
      <alignment horizontal="left" indent="3"/>
    </xf>
    <xf numFmtId="0" fontId="0" fillId="15" borderId="0" xfId="0" applyFill="1"/>
    <xf numFmtId="164" fontId="0" fillId="14" borderId="3" xfId="1" applyNumberFormat="1" applyFont="1" applyFill="1" applyBorder="1"/>
    <xf numFmtId="165" fontId="1" fillId="14" borderId="3" xfId="3" applyNumberFormat="1" applyFont="1" applyFill="1" applyBorder="1"/>
    <xf numFmtId="10" fontId="2" fillId="14" borderId="0" xfId="0" applyNumberFormat="1" applyFont="1" applyFill="1"/>
    <xf numFmtId="0" fontId="0" fillId="14" borderId="0" xfId="0" quotePrefix="1" applyFill="1"/>
    <xf numFmtId="0" fontId="17" fillId="14" borderId="0" xfId="0" applyFont="1" applyFill="1"/>
    <xf numFmtId="9" fontId="0" fillId="14" borderId="0" xfId="0" applyNumberFormat="1" applyFill="1"/>
    <xf numFmtId="166" fontId="0" fillId="0" borderId="0" xfId="0" applyNumberFormat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14" borderId="13" xfId="1" applyNumberFormat="1" applyFont="1" applyFill="1" applyBorder="1"/>
    <xf numFmtId="164" fontId="0" fillId="14" borderId="11" xfId="1" applyNumberFormat="1" applyFont="1" applyFill="1" applyBorder="1"/>
    <xf numFmtId="164" fontId="0" fillId="2" borderId="14" xfId="1" applyNumberFormat="1" applyFont="1" applyFill="1" applyBorder="1"/>
    <xf numFmtId="164" fontId="0" fillId="14" borderId="14" xfId="1" applyNumberFormat="1" applyFont="1" applyFill="1" applyBorder="1"/>
    <xf numFmtId="0" fontId="12" fillId="0" borderId="8" xfId="8">
      <alignment vertical="center"/>
    </xf>
    <xf numFmtId="0" fontId="12" fillId="0" borderId="9" xfId="8" applyBorder="1">
      <alignment vertical="center"/>
    </xf>
    <xf numFmtId="0" fontId="13" fillId="11" borderId="8" xfId="15">
      <alignment horizontal="right"/>
    </xf>
  </cellXfs>
  <cellStyles count="18">
    <cellStyle name="Amount" xfId="9" xr:uid="{00000000-0005-0000-0000-000000000000}"/>
    <cellStyle name="Comma" xfId="3" builtinId="3"/>
    <cellStyle name="Currency" xfId="1" builtinId="4"/>
    <cellStyle name="Date" xfId="13" xr:uid="{00000000-0005-0000-0000-000003000000}"/>
    <cellStyle name="Explanatory Text 2" xfId="8" xr:uid="{00000000-0005-0000-0000-000004000000}"/>
    <cellStyle name="Heading 1 2" xfId="6" xr:uid="{00000000-0005-0000-0000-000005000000}"/>
    <cellStyle name="Heading 2 2" xfId="7" xr:uid="{00000000-0005-0000-0000-000006000000}"/>
    <cellStyle name="Heading 3 2" xfId="14" xr:uid="{00000000-0005-0000-0000-000007000000}"/>
    <cellStyle name="Heading 4 2" xfId="16" xr:uid="{00000000-0005-0000-0000-000008000000}"/>
    <cellStyle name="Hyperlink" xfId="5" builtinId="8"/>
    <cellStyle name="Input 2" xfId="15" xr:uid="{00000000-0005-0000-0000-00000A000000}"/>
    <cellStyle name="Loan Summary" xfId="10" xr:uid="{00000000-0005-0000-0000-00000B000000}"/>
    <cellStyle name="Normal" xfId="0" builtinId="0"/>
    <cellStyle name="Normal 2" xfId="4" xr:uid="{00000000-0005-0000-0000-00000D000000}"/>
    <cellStyle name="Number" xfId="12" xr:uid="{00000000-0005-0000-0000-00000E000000}"/>
    <cellStyle name="Percent" xfId="2" builtinId="5"/>
    <cellStyle name="Percent 2" xfId="11" xr:uid="{00000000-0005-0000-0000-000010000000}"/>
    <cellStyle name="Table Amount" xfId="17" xr:uid="{00000000-0005-0000-0000-000011000000}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ortgagecalculator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1</xdr:row>
      <xdr:rowOff>542925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BA84E-65C2-46A8-8E13-7257BDA6C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04775"/>
          <a:ext cx="561022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6:K376" totalsRowShown="0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ortgagecalculator.org/" TargetMode="External"/><Relationship Id="rId1" Type="http://schemas.openxmlformats.org/officeDocument/2006/relationships/hyperlink" Target="https://www.mortgagecalculator.org/mortgage-rates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1"/>
  <sheetViews>
    <sheetView tabSelected="1" workbookViewId="0">
      <selection activeCell="A77" sqref="A77"/>
    </sheetView>
  </sheetViews>
  <sheetFormatPr defaultRowHeight="15" x14ac:dyDescent="0.25"/>
  <sheetData>
    <row r="1" spans="1:1" x14ac:dyDescent="0.25">
      <c r="A1" s="1" t="s">
        <v>75</v>
      </c>
    </row>
    <row r="2" spans="1:1" x14ac:dyDescent="0.25">
      <c r="A2" s="3" t="s">
        <v>76</v>
      </c>
    </row>
    <row r="3" spans="1:1" x14ac:dyDescent="0.25">
      <c r="A3" s="1" t="s">
        <v>77</v>
      </c>
    </row>
    <row r="6" spans="1:1" x14ac:dyDescent="0.25">
      <c r="A6" s="88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6" spans="1:1" x14ac:dyDescent="0.25">
      <c r="A16" s="88" t="s">
        <v>87</v>
      </c>
    </row>
    <row r="17" spans="1:2" x14ac:dyDescent="0.25">
      <c r="A17" s="89" t="s">
        <v>94</v>
      </c>
    </row>
    <row r="19" spans="1:2" x14ac:dyDescent="0.25">
      <c r="A19" s="88" t="s">
        <v>88</v>
      </c>
    </row>
    <row r="20" spans="1:2" x14ac:dyDescent="0.25">
      <c r="A20" t="s">
        <v>100</v>
      </c>
    </row>
    <row r="21" spans="1:2" x14ac:dyDescent="0.25">
      <c r="B21" s="52" t="s">
        <v>101</v>
      </c>
    </row>
    <row r="22" spans="1:2" x14ac:dyDescent="0.25">
      <c r="B22" s="90" t="s">
        <v>89</v>
      </c>
    </row>
    <row r="23" spans="1:2" x14ac:dyDescent="0.25">
      <c r="B23" s="52" t="s">
        <v>102</v>
      </c>
    </row>
    <row r="24" spans="1:2" x14ac:dyDescent="0.25">
      <c r="B24" s="90" t="s">
        <v>90</v>
      </c>
    </row>
    <row r="25" spans="1:2" x14ac:dyDescent="0.25">
      <c r="B25" s="90" t="s">
        <v>91</v>
      </c>
    </row>
    <row r="26" spans="1:2" x14ac:dyDescent="0.25">
      <c r="B26" s="52" t="s">
        <v>103</v>
      </c>
    </row>
    <row r="27" spans="1:2" x14ac:dyDescent="0.25">
      <c r="B27" s="90" t="s">
        <v>92</v>
      </c>
    </row>
    <row r="28" spans="1:2" x14ac:dyDescent="0.25">
      <c r="B28" s="90" t="s">
        <v>93</v>
      </c>
    </row>
    <row r="29" spans="1:2" x14ac:dyDescent="0.25">
      <c r="A29" s="52" t="s">
        <v>104</v>
      </c>
      <c r="B29" s="52"/>
    </row>
    <row r="30" spans="1:2" x14ac:dyDescent="0.25">
      <c r="A30" s="91" t="s">
        <v>95</v>
      </c>
      <c r="B30" s="52"/>
    </row>
    <row r="31" spans="1:2" x14ac:dyDescent="0.25">
      <c r="A31" s="90" t="s">
        <v>96</v>
      </c>
    </row>
    <row r="32" spans="1:2" x14ac:dyDescent="0.25">
      <c r="A32" s="52" t="s">
        <v>105</v>
      </c>
    </row>
    <row r="33" spans="1:2" x14ac:dyDescent="0.25">
      <c r="A33" s="91" t="s">
        <v>97</v>
      </c>
      <c r="B33" s="52"/>
    </row>
    <row r="35" spans="1:2" x14ac:dyDescent="0.25">
      <c r="A35" s="88" t="s">
        <v>98</v>
      </c>
    </row>
    <row r="36" spans="1:2" x14ac:dyDescent="0.25">
      <c r="A36" t="s">
        <v>106</v>
      </c>
    </row>
    <row r="37" spans="1:2" x14ac:dyDescent="0.25">
      <c r="A37" t="s">
        <v>99</v>
      </c>
    </row>
    <row r="38" spans="1:2" x14ac:dyDescent="0.25">
      <c r="A38" t="s">
        <v>107</v>
      </c>
    </row>
    <row r="39" spans="1:2" x14ac:dyDescent="0.25">
      <c r="A39" t="s">
        <v>108</v>
      </c>
    </row>
    <row r="40" spans="1:2" x14ac:dyDescent="0.25">
      <c r="A40" t="s">
        <v>109</v>
      </c>
    </row>
    <row r="41" spans="1:2" x14ac:dyDescent="0.25">
      <c r="A41" t="s">
        <v>110</v>
      </c>
    </row>
    <row r="43" spans="1:2" x14ac:dyDescent="0.25">
      <c r="A43" s="52" t="s">
        <v>124</v>
      </c>
    </row>
    <row r="44" spans="1:2" x14ac:dyDescent="0.25">
      <c r="B44" t="s">
        <v>111</v>
      </c>
    </row>
    <row r="45" spans="1:2" x14ac:dyDescent="0.25">
      <c r="B45" s="90" t="s">
        <v>119</v>
      </c>
    </row>
    <row r="46" spans="1:2" x14ac:dyDescent="0.25">
      <c r="B46" s="90" t="s">
        <v>123</v>
      </c>
    </row>
    <row r="47" spans="1:2" x14ac:dyDescent="0.25">
      <c r="B47" s="90" t="s">
        <v>117</v>
      </c>
    </row>
    <row r="48" spans="1:2" x14ac:dyDescent="0.25">
      <c r="B48" t="s">
        <v>112</v>
      </c>
    </row>
    <row r="49" spans="1:2" x14ac:dyDescent="0.25">
      <c r="B49" s="90" t="s">
        <v>113</v>
      </c>
    </row>
    <row r="50" spans="1:2" x14ac:dyDescent="0.25">
      <c r="B50" s="90" t="s">
        <v>114</v>
      </c>
    </row>
    <row r="51" spans="1:2" x14ac:dyDescent="0.25">
      <c r="B51" s="90" t="s">
        <v>115</v>
      </c>
    </row>
    <row r="52" spans="1:2" x14ac:dyDescent="0.25">
      <c r="B52" t="s">
        <v>116</v>
      </c>
    </row>
    <row r="53" spans="1:2" x14ac:dyDescent="0.25">
      <c r="B53" s="90" t="s">
        <v>118</v>
      </c>
    </row>
    <row r="54" spans="1:2" x14ac:dyDescent="0.25">
      <c r="B54" s="90" t="s">
        <v>122</v>
      </c>
    </row>
    <row r="55" spans="1:2" x14ac:dyDescent="0.25">
      <c r="B55" s="90" t="s">
        <v>117</v>
      </c>
    </row>
    <row r="56" spans="1:2" x14ac:dyDescent="0.25">
      <c r="B56" t="s">
        <v>120</v>
      </c>
    </row>
    <row r="57" spans="1:2" x14ac:dyDescent="0.25">
      <c r="B57" s="90" t="s">
        <v>131</v>
      </c>
    </row>
    <row r="58" spans="1:2" x14ac:dyDescent="0.25">
      <c r="B58" s="93" t="s">
        <v>121</v>
      </c>
    </row>
    <row r="60" spans="1:2" x14ac:dyDescent="0.25">
      <c r="A60" t="s">
        <v>125</v>
      </c>
    </row>
    <row r="61" spans="1:2" x14ac:dyDescent="0.25">
      <c r="A61" s="1" t="s">
        <v>133</v>
      </c>
    </row>
    <row r="62" spans="1:2" x14ac:dyDescent="0.25">
      <c r="B62" t="s">
        <v>101</v>
      </c>
    </row>
    <row r="63" spans="1:2" x14ac:dyDescent="0.25">
      <c r="B63" s="90" t="s">
        <v>126</v>
      </c>
    </row>
    <row r="64" spans="1:2" x14ac:dyDescent="0.25">
      <c r="B64" s="90" t="s">
        <v>127</v>
      </c>
    </row>
    <row r="65" spans="1:16" x14ac:dyDescent="0.25">
      <c r="B65" t="s">
        <v>102</v>
      </c>
    </row>
    <row r="66" spans="1:16" x14ac:dyDescent="0.25">
      <c r="B66" s="90" t="s">
        <v>128</v>
      </c>
    </row>
    <row r="67" spans="1:16" x14ac:dyDescent="0.25">
      <c r="B67" s="90" t="s">
        <v>129</v>
      </c>
    </row>
    <row r="68" spans="1:16" x14ac:dyDescent="0.25">
      <c r="B68" t="s">
        <v>130</v>
      </c>
    </row>
    <row r="69" spans="1:16" x14ac:dyDescent="0.25">
      <c r="B69" s="90" t="s">
        <v>132</v>
      </c>
    </row>
    <row r="70" spans="1:16" x14ac:dyDescent="0.25">
      <c r="B70" s="90" t="s">
        <v>134</v>
      </c>
    </row>
    <row r="71" spans="1:16" x14ac:dyDescent="0.25">
      <c r="B71" s="93" t="s">
        <v>135</v>
      </c>
    </row>
    <row r="73" spans="1:16" x14ac:dyDescent="0.25">
      <c r="A73" t="s">
        <v>136</v>
      </c>
    </row>
    <row r="74" spans="1:16" x14ac:dyDescent="0.25">
      <c r="A74" t="s">
        <v>137</v>
      </c>
    </row>
    <row r="75" spans="1:16" x14ac:dyDescent="0.25">
      <c r="A75" t="s">
        <v>138</v>
      </c>
    </row>
    <row r="77" spans="1:16" x14ac:dyDescent="0.25">
      <c r="A77" s="94" t="s">
        <v>139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88" spans="1:1" x14ac:dyDescent="0.25">
      <c r="A88" s="88" t="s">
        <v>140</v>
      </c>
    </row>
    <row r="89" spans="1:1" x14ac:dyDescent="0.25">
      <c r="A89" t="s">
        <v>6</v>
      </c>
    </row>
    <row r="90" spans="1:1" x14ac:dyDescent="0.25">
      <c r="A90" t="s">
        <v>5</v>
      </c>
    </row>
    <row r="93" spans="1:1" x14ac:dyDescent="0.25">
      <c r="A93" t="s">
        <v>55</v>
      </c>
    </row>
    <row r="94" spans="1:1" x14ac:dyDescent="0.25">
      <c r="A94" t="s">
        <v>56</v>
      </c>
    </row>
    <row r="95" spans="1:1" x14ac:dyDescent="0.25">
      <c r="A95" t="s">
        <v>57</v>
      </c>
    </row>
    <row r="96" spans="1:1" x14ac:dyDescent="0.25">
      <c r="A96" t="s">
        <v>53</v>
      </c>
    </row>
    <row r="97" spans="1:1" x14ac:dyDescent="0.25">
      <c r="A97" t="s">
        <v>54</v>
      </c>
    </row>
    <row r="98" spans="1:1" x14ac:dyDescent="0.25">
      <c r="A98" t="s">
        <v>58</v>
      </c>
    </row>
    <row r="99" spans="1:1" x14ac:dyDescent="0.25">
      <c r="A99" t="s">
        <v>52</v>
      </c>
    </row>
    <row r="101" spans="1:1" x14ac:dyDescent="0.25">
      <c r="A101" t="s">
        <v>59</v>
      </c>
    </row>
    <row r="104" spans="1:1" x14ac:dyDescent="0.25">
      <c r="A104" t="s">
        <v>9</v>
      </c>
    </row>
    <row r="106" spans="1:1" x14ac:dyDescent="0.25">
      <c r="A106" t="s">
        <v>0</v>
      </c>
    </row>
    <row r="109" spans="1:1" x14ac:dyDescent="0.25">
      <c r="A109" t="s">
        <v>86</v>
      </c>
    </row>
    <row r="110" spans="1:1" x14ac:dyDescent="0.25">
      <c r="A110" t="s">
        <v>2</v>
      </c>
    </row>
    <row r="111" spans="1:1" x14ac:dyDescent="0.25">
      <c r="A111" t="s">
        <v>3</v>
      </c>
    </row>
  </sheetData>
  <pageMargins left="0.7" right="0.7" top="0.75" bottom="0.75" header="0.3" footer="0.3"/>
  <pageSetup scale="78" fitToHeight="0" orientation="landscape" r:id="rId1"/>
  <headerFooter>
    <oddFooter>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57"/>
  <sheetViews>
    <sheetView zoomScaleNormal="100" workbookViewId="0">
      <pane xSplit="1" ySplit="6" topLeftCell="B15" activePane="bottomRight" state="frozen"/>
      <selection pane="topRight" activeCell="B1" sqref="B1"/>
      <selection pane="bottomLeft" activeCell="A8" sqref="A8"/>
      <selection pane="bottomRight" activeCell="C7" sqref="C7"/>
    </sheetView>
  </sheetViews>
  <sheetFormatPr defaultRowHeight="15" outlineLevelCol="1" x14ac:dyDescent="0.25"/>
  <cols>
    <col min="1" max="1" width="43.28515625" bestFit="1" customWidth="1"/>
    <col min="2" max="2" width="8.140625" bestFit="1" customWidth="1"/>
    <col min="3" max="3" width="14.42578125" customWidth="1"/>
    <col min="4" max="9" width="12.5703125" hidden="1" customWidth="1" outlineLevel="1"/>
    <col min="10" max="10" width="14.42578125" customWidth="1" collapsed="1"/>
    <col min="11" max="13" width="14.28515625" hidden="1" customWidth="1" outlineLevel="1"/>
    <col min="14" max="16" width="14.42578125" hidden="1" customWidth="1" outlineLevel="1"/>
    <col min="17" max="17" width="13.42578125" hidden="1" customWidth="1" outlineLevel="1"/>
    <col min="18" max="18" width="14" hidden="1" customWidth="1" outlineLevel="1"/>
    <col min="19" max="22" width="14.42578125" hidden="1" customWidth="1" outlineLevel="1"/>
    <col min="23" max="23" width="14.42578125" customWidth="1" collapsed="1"/>
    <col min="24" max="25" width="12.28515625" hidden="1" customWidth="1" outlineLevel="1"/>
    <col min="26" max="26" width="13.5703125" hidden="1" customWidth="1" outlineLevel="1"/>
    <col min="27" max="35" width="12.28515625" hidden="1" customWidth="1" outlineLevel="1"/>
    <col min="36" max="36" width="14.42578125" customWidth="1" collapsed="1"/>
    <col min="37" max="48" width="12.28515625" hidden="1" customWidth="1" outlineLevel="1"/>
    <col min="49" max="49" width="14.42578125" customWidth="1" collapsed="1"/>
    <col min="50" max="61" width="12.28515625" hidden="1" customWidth="1" outlineLevel="1"/>
    <col min="62" max="62" width="14.42578125" customWidth="1" collapsed="1"/>
    <col min="63" max="74" width="12.28515625" hidden="1" customWidth="1" outlineLevel="1"/>
    <col min="75" max="75" width="14.42578125" customWidth="1" collapsed="1"/>
    <col min="76" max="87" width="12.28515625" hidden="1" customWidth="1" outlineLevel="1"/>
    <col min="88" max="88" width="14.42578125" customWidth="1" collapsed="1"/>
    <col min="89" max="89" width="13.42578125" style="42" customWidth="1"/>
    <col min="90" max="90" width="4.5703125" bestFit="1" customWidth="1"/>
  </cols>
  <sheetData>
    <row r="1" spans="1:105" x14ac:dyDescent="0.25">
      <c r="A1" s="1" t="s">
        <v>14</v>
      </c>
      <c r="B1" s="1"/>
    </row>
    <row r="2" spans="1:105" x14ac:dyDescent="0.25">
      <c r="A2" s="3" t="s">
        <v>49</v>
      </c>
      <c r="B2" s="3"/>
    </row>
    <row r="3" spans="1:105" x14ac:dyDescent="0.25">
      <c r="A3" s="1" t="s">
        <v>60</v>
      </c>
      <c r="B3" s="97">
        <v>0</v>
      </c>
    </row>
    <row r="4" spans="1:105" ht="15.75" thickBot="1" x14ac:dyDescent="0.3">
      <c r="A4" s="1"/>
      <c r="B4" s="5"/>
    </row>
    <row r="5" spans="1:105" x14ac:dyDescent="0.25">
      <c r="A5" s="1"/>
      <c r="C5" s="79" t="s">
        <v>61</v>
      </c>
      <c r="J5" s="19" t="s">
        <v>10</v>
      </c>
      <c r="W5" s="19" t="s">
        <v>10</v>
      </c>
      <c r="AI5" s="4"/>
      <c r="AJ5" s="19" t="s">
        <v>10</v>
      </c>
      <c r="AV5" s="4"/>
      <c r="AW5" s="19" t="s">
        <v>10</v>
      </c>
      <c r="BI5" s="4"/>
      <c r="BJ5" s="19" t="s">
        <v>10</v>
      </c>
      <c r="BV5" s="4"/>
      <c r="BW5" s="19" t="s">
        <v>10</v>
      </c>
      <c r="CI5" s="4"/>
      <c r="CJ5" s="19" t="s">
        <v>10</v>
      </c>
      <c r="CK5" s="43"/>
    </row>
    <row r="6" spans="1:105" ht="15.75" thickBot="1" x14ac:dyDescent="0.3">
      <c r="C6" s="80" t="s">
        <v>62</v>
      </c>
      <c r="D6" s="36">
        <f>Options!C2</f>
        <v>45658</v>
      </c>
      <c r="E6" s="36">
        <f>Options!C3</f>
        <v>45689</v>
      </c>
      <c r="F6" s="36">
        <f>Options!C4</f>
        <v>45717</v>
      </c>
      <c r="G6" s="36">
        <f>Options!C5</f>
        <v>45748</v>
      </c>
      <c r="H6" s="36">
        <f>Options!C6</f>
        <v>45778</v>
      </c>
      <c r="I6" s="36">
        <f>Options!C7</f>
        <v>45809</v>
      </c>
      <c r="J6" s="20" t="str">
        <f>Options!B2</f>
        <v>2024-25</v>
      </c>
      <c r="K6" s="36">
        <f>Options!C8</f>
        <v>45839</v>
      </c>
      <c r="L6" s="36">
        <f>Options!C9</f>
        <v>45870</v>
      </c>
      <c r="M6" s="36">
        <f>Options!C10</f>
        <v>45901</v>
      </c>
      <c r="N6" s="36">
        <f>Options!C11</f>
        <v>45931</v>
      </c>
      <c r="O6" s="36">
        <f>Options!C12</f>
        <v>45962</v>
      </c>
      <c r="P6" s="36">
        <f>Options!C13</f>
        <v>45992</v>
      </c>
      <c r="Q6" s="37">
        <f>Options!C14</f>
        <v>46023</v>
      </c>
      <c r="R6" s="37">
        <f>Options!C15</f>
        <v>46054</v>
      </c>
      <c r="S6" s="37">
        <f>Options!C16</f>
        <v>46082</v>
      </c>
      <c r="T6" s="37">
        <f>Options!C17</f>
        <v>46113</v>
      </c>
      <c r="U6" s="37">
        <f>Options!C18</f>
        <v>46143</v>
      </c>
      <c r="V6" s="37">
        <f>Options!C19</f>
        <v>46174</v>
      </c>
      <c r="W6" s="20" t="str">
        <f>Options!B3</f>
        <v>2025-26</v>
      </c>
      <c r="X6" s="37">
        <f>Options!C20</f>
        <v>46204</v>
      </c>
      <c r="Y6" s="37">
        <f>Options!C21</f>
        <v>46235</v>
      </c>
      <c r="Z6" s="37">
        <f>Options!C22</f>
        <v>46266</v>
      </c>
      <c r="AA6" s="37">
        <f>Options!C23</f>
        <v>46296</v>
      </c>
      <c r="AB6" s="37">
        <f>Options!C24</f>
        <v>46327</v>
      </c>
      <c r="AC6" s="37">
        <f>Options!C25</f>
        <v>46357</v>
      </c>
      <c r="AD6" s="38">
        <f>Options!C26</f>
        <v>46388</v>
      </c>
      <c r="AE6" s="38">
        <f>Options!C27</f>
        <v>46419</v>
      </c>
      <c r="AF6" s="38">
        <f>Options!C28</f>
        <v>46447</v>
      </c>
      <c r="AG6" s="38">
        <f>Options!C29</f>
        <v>46478</v>
      </c>
      <c r="AH6" s="38">
        <f>Options!C30</f>
        <v>46508</v>
      </c>
      <c r="AI6" s="38">
        <f>Options!C31</f>
        <v>46539</v>
      </c>
      <c r="AJ6" s="20" t="str">
        <f>Options!B4</f>
        <v>2026-27</v>
      </c>
      <c r="AK6" s="38">
        <f>Options!C32</f>
        <v>46569</v>
      </c>
      <c r="AL6" s="38">
        <f>Options!C33</f>
        <v>46600</v>
      </c>
      <c r="AM6" s="38">
        <f>Options!C34</f>
        <v>46631</v>
      </c>
      <c r="AN6" s="38">
        <f>Options!C35</f>
        <v>46661</v>
      </c>
      <c r="AO6" s="38">
        <f>Options!C36</f>
        <v>46692</v>
      </c>
      <c r="AP6" s="38">
        <f>Options!C37</f>
        <v>46722</v>
      </c>
      <c r="AQ6" s="35">
        <f>Options!C38</f>
        <v>46753</v>
      </c>
      <c r="AR6" s="35">
        <f>Options!C39</f>
        <v>46784</v>
      </c>
      <c r="AS6" s="35">
        <f>Options!C40</f>
        <v>46813</v>
      </c>
      <c r="AT6" s="35">
        <f>Options!C41</f>
        <v>46844</v>
      </c>
      <c r="AU6" s="35">
        <f>Options!C42</f>
        <v>46874</v>
      </c>
      <c r="AV6" s="35">
        <f>Options!C43</f>
        <v>46905</v>
      </c>
      <c r="AW6" s="20" t="str">
        <f>Options!B5</f>
        <v>2027-28</v>
      </c>
      <c r="AX6" s="35">
        <f>Options!C44</f>
        <v>46935</v>
      </c>
      <c r="AY6" s="35">
        <f>Options!C45</f>
        <v>46966</v>
      </c>
      <c r="AZ6" s="35">
        <f>Options!C46</f>
        <v>46997</v>
      </c>
      <c r="BA6" s="35">
        <f>Options!C47</f>
        <v>47027</v>
      </c>
      <c r="BB6" s="35">
        <f>Options!C48</f>
        <v>47058</v>
      </c>
      <c r="BC6" s="35">
        <f>Options!C49</f>
        <v>47088</v>
      </c>
      <c r="BD6" s="39">
        <f>Options!C50</f>
        <v>47119</v>
      </c>
      <c r="BE6" s="39">
        <f>Options!C51</f>
        <v>47150</v>
      </c>
      <c r="BF6" s="39">
        <f>Options!C52</f>
        <v>47178</v>
      </c>
      <c r="BG6" s="39">
        <f>Options!C53</f>
        <v>47209</v>
      </c>
      <c r="BH6" s="39">
        <f>Options!C54</f>
        <v>47239</v>
      </c>
      <c r="BI6" s="39">
        <f>Options!C55</f>
        <v>47270</v>
      </c>
      <c r="BJ6" s="20" t="str">
        <f>Options!B6</f>
        <v>2028-29</v>
      </c>
      <c r="BK6" s="39">
        <f>Options!C56</f>
        <v>47300</v>
      </c>
      <c r="BL6" s="39">
        <f>Options!C57</f>
        <v>47331</v>
      </c>
      <c r="BM6" s="39">
        <f>Options!C58</f>
        <v>47362</v>
      </c>
      <c r="BN6" s="39">
        <f>Options!C59</f>
        <v>47392</v>
      </c>
      <c r="BO6" s="39">
        <f>Options!C60</f>
        <v>47423</v>
      </c>
      <c r="BP6" s="39">
        <f>Options!C61</f>
        <v>47453</v>
      </c>
      <c r="BQ6" s="40">
        <f>Options!C62</f>
        <v>47484</v>
      </c>
      <c r="BR6" s="40">
        <f>Options!C63</f>
        <v>47515</v>
      </c>
      <c r="BS6" s="40">
        <f>Options!C64</f>
        <v>47543</v>
      </c>
      <c r="BT6" s="40">
        <f>Options!C65</f>
        <v>47574</v>
      </c>
      <c r="BU6" s="40">
        <f>Options!C66</f>
        <v>47604</v>
      </c>
      <c r="BV6" s="40">
        <f>Options!C67</f>
        <v>47635</v>
      </c>
      <c r="BW6" s="20" t="str">
        <f>Options!B7</f>
        <v>2029-30</v>
      </c>
      <c r="BX6" s="40">
        <f>Options!C68</f>
        <v>47665</v>
      </c>
      <c r="BY6" s="40">
        <f>Options!C69</f>
        <v>47696</v>
      </c>
      <c r="BZ6" s="40">
        <f>Options!C70</f>
        <v>47727</v>
      </c>
      <c r="CA6" s="40">
        <f>Options!C71</f>
        <v>47757</v>
      </c>
      <c r="CB6" s="40">
        <f>Options!C72</f>
        <v>47788</v>
      </c>
      <c r="CC6" s="40">
        <f>Options!C73</f>
        <v>47818</v>
      </c>
      <c r="CD6" s="41">
        <f>Options!C74</f>
        <v>47849</v>
      </c>
      <c r="CE6" s="41">
        <f>Options!C75</f>
        <v>47880</v>
      </c>
      <c r="CF6" s="41">
        <f>Options!C76</f>
        <v>47908</v>
      </c>
      <c r="CG6" s="41">
        <f>Options!C77</f>
        <v>47939</v>
      </c>
      <c r="CH6" s="41">
        <f>Options!C78</f>
        <v>47969</v>
      </c>
      <c r="CI6" s="41">
        <f>Options!C79</f>
        <v>48000</v>
      </c>
      <c r="CJ6" s="20" t="str">
        <f>Options!B8</f>
        <v>2030-31</v>
      </c>
      <c r="CK6" s="51" t="s">
        <v>12</v>
      </c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</row>
    <row r="7" spans="1:105" x14ac:dyDescent="0.25">
      <c r="A7" s="1" t="s">
        <v>6</v>
      </c>
      <c r="B7" s="1"/>
      <c r="C7" s="81"/>
      <c r="D7" s="22">
        <v>0</v>
      </c>
      <c r="E7" s="22">
        <f>D44</f>
        <v>0</v>
      </c>
      <c r="F7" s="22">
        <f t="shared" ref="F7:R7" si="0">E44</f>
        <v>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10">
        <f>D7</f>
        <v>0</v>
      </c>
      <c r="K7" s="22">
        <f>I44</f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>P44</f>
        <v>0</v>
      </c>
      <c r="R7" s="22">
        <f t="shared" si="0"/>
        <v>0</v>
      </c>
      <c r="S7" s="22">
        <f>R44</f>
        <v>0</v>
      </c>
      <c r="T7" s="22">
        <f>S44</f>
        <v>0</v>
      </c>
      <c r="U7" s="22">
        <f t="shared" ref="U7:AI7" si="1">T44</f>
        <v>0</v>
      </c>
      <c r="V7" s="22">
        <f>U44</f>
        <v>0</v>
      </c>
      <c r="W7" s="10">
        <f>J44</f>
        <v>0</v>
      </c>
      <c r="X7" s="22">
        <f>V44</f>
        <v>0</v>
      </c>
      <c r="Y7" s="22">
        <f t="shared" si="1"/>
        <v>0</v>
      </c>
      <c r="Z7" s="22">
        <f>Y44</f>
        <v>0</v>
      </c>
      <c r="AA7" s="22">
        <f t="shared" si="1"/>
        <v>0</v>
      </c>
      <c r="AB7" s="22">
        <f t="shared" si="1"/>
        <v>0</v>
      </c>
      <c r="AC7" s="22">
        <f t="shared" si="1"/>
        <v>0</v>
      </c>
      <c r="AD7" s="22">
        <f t="shared" si="1"/>
        <v>0</v>
      </c>
      <c r="AE7" s="22">
        <f t="shared" si="1"/>
        <v>0</v>
      </c>
      <c r="AF7" s="22">
        <f t="shared" si="1"/>
        <v>0</v>
      </c>
      <c r="AG7" s="22">
        <f t="shared" si="1"/>
        <v>0</v>
      </c>
      <c r="AH7" s="22">
        <f t="shared" si="1"/>
        <v>0</v>
      </c>
      <c r="AI7" s="22">
        <f t="shared" si="1"/>
        <v>0</v>
      </c>
      <c r="AJ7" s="10">
        <f>W44</f>
        <v>0</v>
      </c>
      <c r="AK7" s="22">
        <f t="shared" ref="AK7" si="2">AI44</f>
        <v>0</v>
      </c>
      <c r="AL7" s="22">
        <f t="shared" ref="AL7" si="3">AK44</f>
        <v>0</v>
      </c>
      <c r="AM7" s="22">
        <f t="shared" ref="AM7:AP7" si="4">AL44</f>
        <v>0</v>
      </c>
      <c r="AN7" s="22">
        <f>AM44</f>
        <v>0</v>
      </c>
      <c r="AO7" s="22">
        <f t="shared" si="4"/>
        <v>0</v>
      </c>
      <c r="AP7" s="22">
        <f t="shared" si="4"/>
        <v>0</v>
      </c>
      <c r="AQ7" s="22">
        <f t="shared" ref="AQ7" si="5">AP44</f>
        <v>0</v>
      </c>
      <c r="AR7" s="22">
        <f t="shared" ref="AR7" si="6">AQ44</f>
        <v>0</v>
      </c>
      <c r="AS7" s="22">
        <f t="shared" ref="AS7" si="7">AR44</f>
        <v>0</v>
      </c>
      <c r="AT7" s="22">
        <f t="shared" ref="AT7" si="8">AS44</f>
        <v>0</v>
      </c>
      <c r="AU7" s="22">
        <f t="shared" ref="AU7" si="9">AT44</f>
        <v>0</v>
      </c>
      <c r="AV7" s="22">
        <f t="shared" ref="AV7" si="10">AU44</f>
        <v>0</v>
      </c>
      <c r="AW7" s="10">
        <f>AJ44</f>
        <v>0</v>
      </c>
      <c r="AX7" s="22">
        <f t="shared" ref="AX7" si="11">AV44</f>
        <v>0</v>
      </c>
      <c r="AY7" s="22">
        <f t="shared" ref="AY7" si="12">AX44</f>
        <v>0</v>
      </c>
      <c r="AZ7" s="22">
        <f t="shared" ref="AZ7" si="13">AY44</f>
        <v>0</v>
      </c>
      <c r="BA7" s="22">
        <f t="shared" ref="BA7" si="14">AZ44</f>
        <v>0</v>
      </c>
      <c r="BB7" s="22">
        <f t="shared" ref="BB7" si="15">BA44</f>
        <v>0</v>
      </c>
      <c r="BC7" s="22">
        <f t="shared" ref="BC7:BD7" si="16">BB44</f>
        <v>0</v>
      </c>
      <c r="BD7" s="22">
        <f t="shared" si="16"/>
        <v>0</v>
      </c>
      <c r="BE7" s="22">
        <f t="shared" ref="BE7" si="17">BD44</f>
        <v>0</v>
      </c>
      <c r="BF7" s="22">
        <f t="shared" ref="BF7" si="18">BE44</f>
        <v>0</v>
      </c>
      <c r="BG7" s="22">
        <f t="shared" ref="BG7" si="19">BF44</f>
        <v>0</v>
      </c>
      <c r="BH7" s="22">
        <f t="shared" ref="BH7" si="20">BG44</f>
        <v>0</v>
      </c>
      <c r="BI7" s="22">
        <f t="shared" ref="BI7" si="21">BH44</f>
        <v>0</v>
      </c>
      <c r="BJ7" s="10">
        <f>AW44</f>
        <v>0</v>
      </c>
      <c r="BK7" s="22">
        <f t="shared" ref="BK7" si="22">BI44</f>
        <v>0</v>
      </c>
      <c r="BL7" s="22">
        <f t="shared" ref="BL7" si="23">BK44</f>
        <v>0</v>
      </c>
      <c r="BM7" s="22">
        <f t="shared" ref="BM7" si="24">BL44</f>
        <v>0</v>
      </c>
      <c r="BN7" s="22">
        <f t="shared" ref="BN7" si="25">BM44</f>
        <v>0</v>
      </c>
      <c r="BO7" s="22">
        <f t="shared" ref="BO7" si="26">BN44</f>
        <v>0</v>
      </c>
      <c r="BP7" s="22">
        <f t="shared" ref="BP7:BQ7" si="27">BO44</f>
        <v>0</v>
      </c>
      <c r="BQ7" s="22">
        <f t="shared" si="27"/>
        <v>0</v>
      </c>
      <c r="BR7" s="22">
        <f t="shared" ref="BR7" si="28">BQ44</f>
        <v>0</v>
      </c>
      <c r="BS7" s="22">
        <f t="shared" ref="BS7" si="29">BR44</f>
        <v>0</v>
      </c>
      <c r="BT7" s="22">
        <f t="shared" ref="BT7" si="30">BS44</f>
        <v>0</v>
      </c>
      <c r="BU7" s="22">
        <f t="shared" ref="BU7" si="31">BT44</f>
        <v>0</v>
      </c>
      <c r="BV7" s="22">
        <f t="shared" ref="BV7" si="32">BU44</f>
        <v>0</v>
      </c>
      <c r="BW7" s="10">
        <f>BJ44</f>
        <v>0</v>
      </c>
      <c r="BX7" s="22">
        <f t="shared" ref="BX7" si="33">BV44</f>
        <v>0</v>
      </c>
      <c r="BY7" s="22">
        <f t="shared" ref="BY7" si="34">BX44</f>
        <v>0</v>
      </c>
      <c r="BZ7" s="22">
        <f t="shared" ref="BZ7" si="35">BY44</f>
        <v>0</v>
      </c>
      <c r="CA7" s="22">
        <f t="shared" ref="CA7" si="36">BZ44</f>
        <v>0</v>
      </c>
      <c r="CB7" s="22">
        <f t="shared" ref="CB7" si="37">CA44</f>
        <v>0</v>
      </c>
      <c r="CC7" s="22">
        <f t="shared" ref="CC7" si="38">CB44</f>
        <v>0</v>
      </c>
      <c r="CD7" s="22">
        <f t="shared" ref="CD7" si="39">CC44</f>
        <v>0</v>
      </c>
      <c r="CE7" s="22">
        <f t="shared" ref="CE7" si="40">CD44</f>
        <v>0</v>
      </c>
      <c r="CF7" s="22">
        <f t="shared" ref="CF7" si="41">CE44</f>
        <v>0</v>
      </c>
      <c r="CG7" s="22">
        <f t="shared" ref="CG7" si="42">CF44</f>
        <v>0</v>
      </c>
      <c r="CH7" s="22">
        <f t="shared" ref="CH7" si="43">CG44</f>
        <v>0</v>
      </c>
      <c r="CI7" s="22">
        <f t="shared" ref="CI7" si="44">CH44</f>
        <v>0</v>
      </c>
      <c r="CJ7" s="10">
        <f>BW44</f>
        <v>0</v>
      </c>
      <c r="CK7" s="44"/>
    </row>
    <row r="8" spans="1:105" ht="15.75" thickBot="1" x14ac:dyDescent="0.3">
      <c r="A8" s="1"/>
      <c r="B8" s="1"/>
      <c r="C8" s="81"/>
      <c r="D8" s="23"/>
      <c r="E8" s="23"/>
      <c r="F8" s="23"/>
      <c r="G8" s="24"/>
      <c r="H8" s="24"/>
      <c r="I8" s="24"/>
      <c r="J8" s="10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10"/>
      <c r="X8" s="24"/>
      <c r="Y8" s="24"/>
      <c r="Z8" s="24"/>
      <c r="AA8" s="24"/>
      <c r="AB8" s="24"/>
      <c r="AC8" s="22"/>
      <c r="AD8" s="24"/>
      <c r="AE8" s="24"/>
      <c r="AF8" s="24"/>
      <c r="AG8" s="24"/>
      <c r="AH8" s="24"/>
      <c r="AI8" s="24"/>
      <c r="AJ8" s="10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10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10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10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10"/>
      <c r="CK8" s="44"/>
    </row>
    <row r="9" spans="1:105" x14ac:dyDescent="0.25">
      <c r="A9" s="1" t="s">
        <v>7</v>
      </c>
      <c r="B9" s="1"/>
      <c r="C9" s="104">
        <f>CK9</f>
        <v>0</v>
      </c>
      <c r="D9" s="23">
        <v>0</v>
      </c>
      <c r="E9" s="23">
        <v>0</v>
      </c>
      <c r="F9" s="23">
        <v>0</v>
      </c>
      <c r="G9" s="24">
        <v>0</v>
      </c>
      <c r="H9" s="24">
        <v>0</v>
      </c>
      <c r="I9" s="24">
        <v>0</v>
      </c>
      <c r="J9" s="10">
        <f>SUBTOTAL(9,D9:I9)</f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10">
        <f>SUBTOTAL(9,K9:V9)</f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2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10">
        <f>SUBTOTAL(9,X9:AI9)</f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10">
        <f>SUBTOTAL(9,AK9:AV9)</f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10">
        <f>SUBTOTAL(9,AX9:BI9)</f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10">
        <f>SUBTOTAL(9,BK9:BV9)</f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10">
        <f>SUBTOTAL(9,BX9:CI9)</f>
        <v>0</v>
      </c>
      <c r="CK9" s="44">
        <f>SUBTOTAL(9,D9:CJ9)</f>
        <v>0</v>
      </c>
    </row>
    <row r="10" spans="1:105" x14ac:dyDescent="0.25">
      <c r="A10" s="1" t="s">
        <v>50</v>
      </c>
      <c r="B10" s="1"/>
      <c r="C10" s="105">
        <f t="shared" ref="C10:C11" si="45">CK10</f>
        <v>0</v>
      </c>
      <c r="D10" s="23">
        <f>-$CL10*D11</f>
        <v>0</v>
      </c>
      <c r="E10" s="23">
        <f t="shared" ref="E10:I10" si="46">-$CL10*E11</f>
        <v>0</v>
      </c>
      <c r="F10" s="23">
        <f t="shared" si="46"/>
        <v>0</v>
      </c>
      <c r="G10" s="24">
        <f t="shared" si="46"/>
        <v>0</v>
      </c>
      <c r="H10" s="24">
        <f t="shared" si="46"/>
        <v>0</v>
      </c>
      <c r="I10" s="24">
        <f t="shared" si="46"/>
        <v>0</v>
      </c>
      <c r="J10" s="10">
        <f>SUBTOTAL(9,D10:I10)</f>
        <v>0</v>
      </c>
      <c r="K10" s="24">
        <f>-$CL10*K11</f>
        <v>0</v>
      </c>
      <c r="L10" s="24">
        <f t="shared" ref="L10:V10" si="47">-$CL10*L11</f>
        <v>0</v>
      </c>
      <c r="M10" s="24">
        <f t="shared" si="47"/>
        <v>0</v>
      </c>
      <c r="N10" s="24">
        <f t="shared" si="47"/>
        <v>0</v>
      </c>
      <c r="O10" s="24">
        <f t="shared" si="47"/>
        <v>0</v>
      </c>
      <c r="P10" s="24">
        <f t="shared" si="47"/>
        <v>0</v>
      </c>
      <c r="Q10" s="24">
        <f t="shared" si="47"/>
        <v>0</v>
      </c>
      <c r="R10" s="24">
        <f t="shared" si="47"/>
        <v>0</v>
      </c>
      <c r="S10" s="24">
        <f t="shared" si="47"/>
        <v>0</v>
      </c>
      <c r="T10" s="24">
        <f t="shared" si="47"/>
        <v>0</v>
      </c>
      <c r="U10" s="24">
        <f t="shared" si="47"/>
        <v>0</v>
      </c>
      <c r="V10" s="24">
        <f t="shared" si="47"/>
        <v>0</v>
      </c>
      <c r="W10" s="10">
        <f>SUBTOTAL(9,K10:V10)</f>
        <v>0</v>
      </c>
      <c r="X10" s="24">
        <f t="shared" ref="X10:AI10" si="48">-$CL10*X11</f>
        <v>0</v>
      </c>
      <c r="Y10" s="24">
        <f t="shared" si="48"/>
        <v>0</v>
      </c>
      <c r="Z10" s="24">
        <f t="shared" si="48"/>
        <v>0</v>
      </c>
      <c r="AA10" s="24">
        <f t="shared" si="48"/>
        <v>0</v>
      </c>
      <c r="AB10" s="24">
        <f t="shared" si="48"/>
        <v>0</v>
      </c>
      <c r="AC10" s="22">
        <f t="shared" si="48"/>
        <v>0</v>
      </c>
      <c r="AD10" s="24">
        <f t="shared" si="48"/>
        <v>0</v>
      </c>
      <c r="AE10" s="24">
        <f t="shared" si="48"/>
        <v>0</v>
      </c>
      <c r="AF10" s="24">
        <f t="shared" si="48"/>
        <v>0</v>
      </c>
      <c r="AG10" s="24">
        <f t="shared" si="48"/>
        <v>0</v>
      </c>
      <c r="AH10" s="24">
        <f t="shared" si="48"/>
        <v>0</v>
      </c>
      <c r="AI10" s="24">
        <f t="shared" si="48"/>
        <v>0</v>
      </c>
      <c r="AJ10" s="10">
        <f>SUBTOTAL(9,X10:AI10)</f>
        <v>0</v>
      </c>
      <c r="AK10" s="24">
        <f t="shared" ref="AK10:AV10" si="49">-$CL10*AK11</f>
        <v>0</v>
      </c>
      <c r="AL10" s="24">
        <f t="shared" si="49"/>
        <v>0</v>
      </c>
      <c r="AM10" s="24">
        <f t="shared" si="49"/>
        <v>0</v>
      </c>
      <c r="AN10" s="24">
        <f t="shared" si="49"/>
        <v>0</v>
      </c>
      <c r="AO10" s="24">
        <f t="shared" si="49"/>
        <v>0</v>
      </c>
      <c r="AP10" s="24">
        <f t="shared" si="49"/>
        <v>0</v>
      </c>
      <c r="AQ10" s="24">
        <f t="shared" si="49"/>
        <v>0</v>
      </c>
      <c r="AR10" s="24">
        <f t="shared" si="49"/>
        <v>0</v>
      </c>
      <c r="AS10" s="24">
        <f t="shared" si="49"/>
        <v>0</v>
      </c>
      <c r="AT10" s="24">
        <f t="shared" si="49"/>
        <v>0</v>
      </c>
      <c r="AU10" s="24">
        <f t="shared" si="49"/>
        <v>0</v>
      </c>
      <c r="AV10" s="24">
        <f t="shared" si="49"/>
        <v>0</v>
      </c>
      <c r="AW10" s="10">
        <f>SUBTOTAL(9,AK10:AV10)</f>
        <v>0</v>
      </c>
      <c r="AX10" s="24">
        <f t="shared" ref="AX10:BI10" si="50">-$CL10*AX11</f>
        <v>0</v>
      </c>
      <c r="AY10" s="24">
        <f t="shared" si="50"/>
        <v>0</v>
      </c>
      <c r="AZ10" s="24">
        <f t="shared" si="50"/>
        <v>0</v>
      </c>
      <c r="BA10" s="24">
        <f t="shared" si="50"/>
        <v>0</v>
      </c>
      <c r="BB10" s="24">
        <f t="shared" si="50"/>
        <v>0</v>
      </c>
      <c r="BC10" s="24">
        <f t="shared" si="50"/>
        <v>0</v>
      </c>
      <c r="BD10" s="24">
        <f t="shared" si="50"/>
        <v>0</v>
      </c>
      <c r="BE10" s="24">
        <f t="shared" si="50"/>
        <v>0</v>
      </c>
      <c r="BF10" s="24">
        <f t="shared" si="50"/>
        <v>0</v>
      </c>
      <c r="BG10" s="24">
        <f t="shared" si="50"/>
        <v>0</v>
      </c>
      <c r="BH10" s="24">
        <f t="shared" si="50"/>
        <v>0</v>
      </c>
      <c r="BI10" s="24">
        <f t="shared" si="50"/>
        <v>0</v>
      </c>
      <c r="BJ10" s="10">
        <f>SUBTOTAL(9,AX10:BI10)</f>
        <v>0</v>
      </c>
      <c r="BK10" s="24">
        <f t="shared" ref="BK10:BV10" si="51">-$CL10*BK11</f>
        <v>0</v>
      </c>
      <c r="BL10" s="24">
        <f t="shared" si="51"/>
        <v>0</v>
      </c>
      <c r="BM10" s="24">
        <f t="shared" si="51"/>
        <v>0</v>
      </c>
      <c r="BN10" s="24">
        <f t="shared" si="51"/>
        <v>0</v>
      </c>
      <c r="BO10" s="24">
        <f t="shared" si="51"/>
        <v>0</v>
      </c>
      <c r="BP10" s="24">
        <f t="shared" si="51"/>
        <v>0</v>
      </c>
      <c r="BQ10" s="24">
        <f t="shared" si="51"/>
        <v>0</v>
      </c>
      <c r="BR10" s="24">
        <f t="shared" si="51"/>
        <v>0</v>
      </c>
      <c r="BS10" s="24">
        <f t="shared" si="51"/>
        <v>0</v>
      </c>
      <c r="BT10" s="24">
        <f t="shared" si="51"/>
        <v>0</v>
      </c>
      <c r="BU10" s="24">
        <f t="shared" si="51"/>
        <v>0</v>
      </c>
      <c r="BV10" s="24">
        <f t="shared" si="51"/>
        <v>0</v>
      </c>
      <c r="BW10" s="10">
        <f>SUBTOTAL(9,BK10:BV10)</f>
        <v>0</v>
      </c>
      <c r="BX10" s="24">
        <f t="shared" ref="BX10:CH10" si="52">-$CL10*BX11</f>
        <v>0</v>
      </c>
      <c r="BY10" s="24">
        <f t="shared" si="52"/>
        <v>0</v>
      </c>
      <c r="BZ10" s="24">
        <f t="shared" si="52"/>
        <v>0</v>
      </c>
      <c r="CA10" s="24">
        <f t="shared" si="52"/>
        <v>0</v>
      </c>
      <c r="CB10" s="24">
        <f t="shared" si="52"/>
        <v>0</v>
      </c>
      <c r="CC10" s="24">
        <f t="shared" si="52"/>
        <v>0</v>
      </c>
      <c r="CD10" s="24">
        <f t="shared" si="52"/>
        <v>0</v>
      </c>
      <c r="CE10" s="24">
        <f t="shared" si="52"/>
        <v>0</v>
      </c>
      <c r="CF10" s="24">
        <f t="shared" si="52"/>
        <v>0</v>
      </c>
      <c r="CG10" s="24">
        <f t="shared" si="52"/>
        <v>0</v>
      </c>
      <c r="CH10" s="24">
        <f t="shared" si="52"/>
        <v>0</v>
      </c>
      <c r="CI10" s="24">
        <f>-$CL10*CI11</f>
        <v>0</v>
      </c>
      <c r="CJ10" s="10">
        <f>SUBTOTAL(9,BX10:CI10)</f>
        <v>0</v>
      </c>
      <c r="CK10" s="44">
        <f>SUBTOTAL(9,D10:CJ10)</f>
        <v>0</v>
      </c>
      <c r="CL10" s="100">
        <v>0.05</v>
      </c>
    </row>
    <row r="11" spans="1:105" ht="17.25" x14ac:dyDescent="0.25">
      <c r="A11" s="1" t="s">
        <v>68</v>
      </c>
      <c r="B11" s="1"/>
      <c r="C11" s="105">
        <f t="shared" si="45"/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1">
        <f>SUBTOTAL(9,D11:I11)</f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1">
        <f>SUBTOTAL(9,K11:V11)</f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1">
        <f>SUBTOTAL(9,X11:AI11)</f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U11" s="25">
        <v>0</v>
      </c>
      <c r="AV11" s="25">
        <v>0</v>
      </c>
      <c r="AW11" s="21">
        <f>SUBTOTAL(9,AK11:AV11)</f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1">
        <f>SUBTOTAL(9,AX11:BI11)</f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1">
        <f>SUBTOTAL(9,BK11:BV11)</f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1">
        <f>SUBTOTAL(9,BX11:CI11)</f>
        <v>0</v>
      </c>
      <c r="CK11" s="44">
        <f>SUBTOTAL(9,D11:CJ11)</f>
        <v>0</v>
      </c>
      <c r="CL11" s="52"/>
    </row>
    <row r="12" spans="1:105" x14ac:dyDescent="0.25">
      <c r="A12" s="8" t="s">
        <v>13</v>
      </c>
      <c r="B12" s="8"/>
      <c r="C12" s="96"/>
      <c r="D12" s="26">
        <f>SUBTOTAL(9,D9:D11)</f>
        <v>0</v>
      </c>
      <c r="E12" s="26">
        <f t="shared" ref="E12:AP12" si="53">SUBTOTAL(9,E9:E11)</f>
        <v>0</v>
      </c>
      <c r="F12" s="26">
        <f t="shared" si="53"/>
        <v>0</v>
      </c>
      <c r="G12" s="26">
        <f t="shared" si="53"/>
        <v>0</v>
      </c>
      <c r="H12" s="26">
        <f t="shared" si="53"/>
        <v>0</v>
      </c>
      <c r="I12" s="26">
        <f t="shared" si="53"/>
        <v>0</v>
      </c>
      <c r="J12" s="12">
        <f>SUM(J9:J11)</f>
        <v>0</v>
      </c>
      <c r="K12" s="26">
        <f t="shared" si="53"/>
        <v>0</v>
      </c>
      <c r="L12" s="26">
        <f t="shared" si="53"/>
        <v>0</v>
      </c>
      <c r="M12" s="26">
        <f t="shared" si="53"/>
        <v>0</v>
      </c>
      <c r="N12" s="26">
        <f t="shared" si="53"/>
        <v>0</v>
      </c>
      <c r="O12" s="26">
        <f t="shared" si="53"/>
        <v>0</v>
      </c>
      <c r="P12" s="26">
        <f t="shared" si="53"/>
        <v>0</v>
      </c>
      <c r="Q12" s="26">
        <f t="shared" si="53"/>
        <v>0</v>
      </c>
      <c r="R12" s="26">
        <f t="shared" si="53"/>
        <v>0</v>
      </c>
      <c r="S12" s="26">
        <f t="shared" si="53"/>
        <v>0</v>
      </c>
      <c r="T12" s="26">
        <f t="shared" si="53"/>
        <v>0</v>
      </c>
      <c r="U12" s="26">
        <f t="shared" si="53"/>
        <v>0</v>
      </c>
      <c r="V12" s="26">
        <f t="shared" si="53"/>
        <v>0</v>
      </c>
      <c r="W12" s="12">
        <f>SUM(W9:W11)</f>
        <v>0</v>
      </c>
      <c r="X12" s="26">
        <f t="shared" si="53"/>
        <v>0</v>
      </c>
      <c r="Y12" s="26">
        <f t="shared" si="53"/>
        <v>0</v>
      </c>
      <c r="Z12" s="26">
        <f t="shared" si="53"/>
        <v>0</v>
      </c>
      <c r="AA12" s="26">
        <f t="shared" si="53"/>
        <v>0</v>
      </c>
      <c r="AB12" s="26">
        <f t="shared" si="53"/>
        <v>0</v>
      </c>
      <c r="AC12" s="26">
        <f t="shared" si="53"/>
        <v>0</v>
      </c>
      <c r="AD12" s="26">
        <f t="shared" si="53"/>
        <v>0</v>
      </c>
      <c r="AE12" s="26">
        <f t="shared" si="53"/>
        <v>0</v>
      </c>
      <c r="AF12" s="26">
        <f t="shared" si="53"/>
        <v>0</v>
      </c>
      <c r="AG12" s="26">
        <f t="shared" si="53"/>
        <v>0</v>
      </c>
      <c r="AH12" s="26">
        <f t="shared" si="53"/>
        <v>0</v>
      </c>
      <c r="AI12" s="26">
        <f t="shared" si="53"/>
        <v>0</v>
      </c>
      <c r="AJ12" s="12">
        <f>SUM(AJ9:AJ11)</f>
        <v>0</v>
      </c>
      <c r="AK12" s="26">
        <f t="shared" si="53"/>
        <v>0</v>
      </c>
      <c r="AL12" s="26">
        <f t="shared" si="53"/>
        <v>0</v>
      </c>
      <c r="AM12" s="26">
        <f t="shared" si="53"/>
        <v>0</v>
      </c>
      <c r="AN12" s="26">
        <f t="shared" si="53"/>
        <v>0</v>
      </c>
      <c r="AO12" s="26">
        <f t="shared" si="53"/>
        <v>0</v>
      </c>
      <c r="AP12" s="26">
        <f t="shared" si="53"/>
        <v>0</v>
      </c>
      <c r="AQ12" s="26">
        <f t="shared" ref="AQ12" si="54">SUBTOTAL(9,AQ9:AQ11)</f>
        <v>0</v>
      </c>
      <c r="AR12" s="26">
        <f t="shared" ref="AR12" si="55">SUBTOTAL(9,AR9:AR11)</f>
        <v>0</v>
      </c>
      <c r="AS12" s="26">
        <f t="shared" ref="AS12" si="56">SUBTOTAL(9,AS9:AS11)</f>
        <v>0</v>
      </c>
      <c r="AT12" s="26">
        <f t="shared" ref="AT12" si="57">SUBTOTAL(9,AT9:AT11)</f>
        <v>0</v>
      </c>
      <c r="AU12" s="26">
        <f t="shared" ref="AU12" si="58">SUBTOTAL(9,AU9:AU11)</f>
        <v>0</v>
      </c>
      <c r="AV12" s="26">
        <f t="shared" ref="AV12" si="59">SUBTOTAL(9,AV9:AV11)</f>
        <v>0</v>
      </c>
      <c r="AW12" s="12">
        <f>SUM(AW9:AW11)</f>
        <v>0</v>
      </c>
      <c r="AX12" s="26">
        <f t="shared" ref="AX12" si="60">SUBTOTAL(9,AX9:AX11)</f>
        <v>0</v>
      </c>
      <c r="AY12" s="26">
        <f t="shared" ref="AY12" si="61">SUBTOTAL(9,AY9:AY11)</f>
        <v>0</v>
      </c>
      <c r="AZ12" s="26">
        <f t="shared" ref="AZ12" si="62">SUBTOTAL(9,AZ9:AZ11)</f>
        <v>0</v>
      </c>
      <c r="BA12" s="26">
        <f t="shared" ref="BA12" si="63">SUBTOTAL(9,BA9:BA11)</f>
        <v>0</v>
      </c>
      <c r="BB12" s="26">
        <f t="shared" ref="BB12" si="64">SUBTOTAL(9,BB9:BB11)</f>
        <v>0</v>
      </c>
      <c r="BC12" s="26">
        <f t="shared" ref="BC12" si="65">SUBTOTAL(9,BC9:BC11)</f>
        <v>0</v>
      </c>
      <c r="BD12" s="26">
        <f t="shared" ref="BD12" si="66">SUBTOTAL(9,BD9:BD11)</f>
        <v>0</v>
      </c>
      <c r="BE12" s="26">
        <f t="shared" ref="BE12" si="67">SUBTOTAL(9,BE9:BE11)</f>
        <v>0</v>
      </c>
      <c r="BF12" s="26">
        <f t="shared" ref="BF12" si="68">SUBTOTAL(9,BF9:BF11)</f>
        <v>0</v>
      </c>
      <c r="BG12" s="26">
        <f t="shared" ref="BG12" si="69">SUBTOTAL(9,BG9:BG11)</f>
        <v>0</v>
      </c>
      <c r="BH12" s="26">
        <f t="shared" ref="BH12" si="70">SUBTOTAL(9,BH9:BH11)</f>
        <v>0</v>
      </c>
      <c r="BI12" s="26">
        <f t="shared" ref="BI12" si="71">SUBTOTAL(9,BI9:BI11)</f>
        <v>0</v>
      </c>
      <c r="BJ12" s="12">
        <f>SUM(BJ9:BJ11)</f>
        <v>0</v>
      </c>
      <c r="BK12" s="26">
        <f t="shared" ref="BK12" si="72">SUBTOTAL(9,BK9:BK11)</f>
        <v>0</v>
      </c>
      <c r="BL12" s="26">
        <f t="shared" ref="BL12" si="73">SUBTOTAL(9,BL9:BL11)</f>
        <v>0</v>
      </c>
      <c r="BM12" s="26">
        <f t="shared" ref="BM12" si="74">SUBTOTAL(9,BM9:BM11)</f>
        <v>0</v>
      </c>
      <c r="BN12" s="26">
        <f t="shared" ref="BN12" si="75">SUBTOTAL(9,BN9:BN11)</f>
        <v>0</v>
      </c>
      <c r="BO12" s="26">
        <f t="shared" ref="BO12" si="76">SUBTOTAL(9,BO9:BO11)</f>
        <v>0</v>
      </c>
      <c r="BP12" s="26">
        <f t="shared" ref="BP12" si="77">SUBTOTAL(9,BP9:BP11)</f>
        <v>0</v>
      </c>
      <c r="BQ12" s="26">
        <f t="shared" ref="BQ12" si="78">SUBTOTAL(9,BQ9:BQ11)</f>
        <v>0</v>
      </c>
      <c r="BR12" s="26">
        <f t="shared" ref="BR12" si="79">SUBTOTAL(9,BR9:BR11)</f>
        <v>0</v>
      </c>
      <c r="BS12" s="26">
        <f t="shared" ref="BS12" si="80">SUBTOTAL(9,BS9:BS11)</f>
        <v>0</v>
      </c>
      <c r="BT12" s="26">
        <f t="shared" ref="BT12" si="81">SUBTOTAL(9,BT9:BT11)</f>
        <v>0</v>
      </c>
      <c r="BU12" s="26">
        <f t="shared" ref="BU12" si="82">SUBTOTAL(9,BU9:BU11)</f>
        <v>0</v>
      </c>
      <c r="BV12" s="26">
        <f t="shared" ref="BV12" si="83">SUBTOTAL(9,BV9:BV11)</f>
        <v>0</v>
      </c>
      <c r="BW12" s="12">
        <f>SUM(BW9:BW11)</f>
        <v>0</v>
      </c>
      <c r="BX12" s="26">
        <f t="shared" ref="BX12" si="84">SUBTOTAL(9,BX9:BX11)</f>
        <v>0</v>
      </c>
      <c r="BY12" s="26">
        <f t="shared" ref="BY12" si="85">SUBTOTAL(9,BY9:BY11)</f>
        <v>0</v>
      </c>
      <c r="BZ12" s="26">
        <f t="shared" ref="BZ12" si="86">SUBTOTAL(9,BZ9:BZ11)</f>
        <v>0</v>
      </c>
      <c r="CA12" s="26">
        <f t="shared" ref="CA12" si="87">SUBTOTAL(9,CA9:CA11)</f>
        <v>0</v>
      </c>
      <c r="CB12" s="26">
        <f t="shared" ref="CB12" si="88">SUBTOTAL(9,CB9:CB11)</f>
        <v>0</v>
      </c>
      <c r="CC12" s="26">
        <f t="shared" ref="CC12" si="89">SUBTOTAL(9,CC9:CC11)</f>
        <v>0</v>
      </c>
      <c r="CD12" s="26">
        <f t="shared" ref="CD12" si="90">SUBTOTAL(9,CD9:CD11)</f>
        <v>0</v>
      </c>
      <c r="CE12" s="26">
        <f t="shared" ref="CE12" si="91">SUBTOTAL(9,CE9:CE11)</f>
        <v>0</v>
      </c>
      <c r="CF12" s="26">
        <f t="shared" ref="CF12" si="92">SUBTOTAL(9,CF9:CF11)</f>
        <v>0</v>
      </c>
      <c r="CG12" s="26">
        <f t="shared" ref="CG12" si="93">SUBTOTAL(9,CG9:CG11)</f>
        <v>0</v>
      </c>
      <c r="CH12" s="26">
        <f t="shared" ref="CH12" si="94">SUBTOTAL(9,CH9:CH11)</f>
        <v>0</v>
      </c>
      <c r="CI12" s="26">
        <f t="shared" ref="CI12" si="95">SUBTOTAL(9,CI9:CI11)</f>
        <v>0</v>
      </c>
      <c r="CJ12" s="12">
        <f>SUM(CJ9:CJ11)</f>
        <v>0</v>
      </c>
      <c r="CK12" s="45">
        <f>SUM(CK9:CK11)</f>
        <v>0</v>
      </c>
    </row>
    <row r="13" spans="1:105" ht="15.75" thickBot="1" x14ac:dyDescent="0.3">
      <c r="A13" s="1"/>
      <c r="B13" s="1"/>
      <c r="C13" s="81"/>
      <c r="D13" s="23"/>
      <c r="E13" s="23"/>
      <c r="F13" s="23"/>
      <c r="G13" s="25"/>
      <c r="H13" s="27"/>
      <c r="I13" s="27"/>
      <c r="J13" s="1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11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11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11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11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11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11"/>
      <c r="CK13" s="44"/>
    </row>
    <row r="14" spans="1:105" x14ac:dyDescent="0.25">
      <c r="A14" s="1" t="s">
        <v>85</v>
      </c>
      <c r="B14" s="1"/>
      <c r="C14" s="104"/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10">
        <f>SUBTOTAL(9,D14:I14)</f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10">
        <f>SUBTOTAL(9,K14:V14)</f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10">
        <f>SUBTOTAL(9,X14:AI14)</f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10">
        <f>SUBTOTAL(9,AK14:AV14)</f>
        <v>0</v>
      </c>
      <c r="AX14" s="23">
        <v>0</v>
      </c>
      <c r="AY14" s="23">
        <v>0</v>
      </c>
      <c r="AZ14" s="23">
        <v>0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10">
        <f>SUBTOTAL(9,AX14:BI14)</f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10">
        <f>SUBTOTAL(9,BK14:BV14)</f>
        <v>0</v>
      </c>
      <c r="BX14" s="23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23">
        <v>0</v>
      </c>
      <c r="CG14" s="23">
        <v>0</v>
      </c>
      <c r="CH14" s="23">
        <v>0</v>
      </c>
      <c r="CI14" s="23">
        <v>0</v>
      </c>
      <c r="CJ14" s="10">
        <f>SUBTOTAL(9,BX14:CI14)</f>
        <v>0</v>
      </c>
      <c r="CK14" s="44">
        <f>SUBTOTAL(9,D14:CJ14)</f>
        <v>0</v>
      </c>
    </row>
    <row r="15" spans="1:105" x14ac:dyDescent="0.25">
      <c r="A15" s="1" t="s">
        <v>64</v>
      </c>
      <c r="B15" s="1"/>
      <c r="C15" s="107"/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10">
        <f>SUBTOTAL(9,D15:I15)</f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10">
        <f>SUBTOTAL(9,K15:V15)</f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10">
        <f>SUBTOTAL(9,X15:AI15)</f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10">
        <f>SUBTOTAL(9,AK15:AV15)</f>
        <v>0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10">
        <f>SUBTOTAL(9,AX15:BI15)</f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10">
        <f>SUBTOTAL(9,BK15:BV15)</f>
        <v>0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23">
        <v>0</v>
      </c>
      <c r="CG15" s="23">
        <v>0</v>
      </c>
      <c r="CH15" s="23">
        <v>0</v>
      </c>
      <c r="CI15" s="23">
        <v>0</v>
      </c>
      <c r="CJ15" s="10">
        <f>SUBTOTAL(9,BX15:CI15)</f>
        <v>0</v>
      </c>
      <c r="CK15" s="44">
        <f>SUBTOTAL(9,D15:CJ15)</f>
        <v>0</v>
      </c>
    </row>
    <row r="16" spans="1:105" x14ac:dyDescent="0.25">
      <c r="A16" s="8" t="s">
        <v>71</v>
      </c>
      <c r="B16" s="1"/>
      <c r="C16" s="106">
        <f>SUM(C14:C15)</f>
        <v>0</v>
      </c>
      <c r="D16" s="26">
        <f>SUBTOTAL(9,D13:D15)</f>
        <v>0</v>
      </c>
      <c r="E16" s="26">
        <f t="shared" ref="E16:AV16" si="96">SUBTOTAL(9,E13:E15)</f>
        <v>0</v>
      </c>
      <c r="F16" s="26">
        <f t="shared" si="96"/>
        <v>0</v>
      </c>
      <c r="G16" s="26">
        <f t="shared" si="96"/>
        <v>0</v>
      </c>
      <c r="H16" s="26">
        <f t="shared" si="96"/>
        <v>0</v>
      </c>
      <c r="I16" s="26">
        <f t="shared" si="96"/>
        <v>0</v>
      </c>
      <c r="J16" s="12">
        <f>SUM(J13:J15)</f>
        <v>0</v>
      </c>
      <c r="K16" s="26">
        <f t="shared" si="96"/>
        <v>0</v>
      </c>
      <c r="L16" s="26">
        <f t="shared" si="96"/>
        <v>0</v>
      </c>
      <c r="M16" s="26">
        <f t="shared" si="96"/>
        <v>0</v>
      </c>
      <c r="N16" s="26">
        <f t="shared" si="96"/>
        <v>0</v>
      </c>
      <c r="O16" s="26">
        <f t="shared" si="96"/>
        <v>0</v>
      </c>
      <c r="P16" s="26">
        <f t="shared" si="96"/>
        <v>0</v>
      </c>
      <c r="Q16" s="26">
        <f t="shared" si="96"/>
        <v>0</v>
      </c>
      <c r="R16" s="26">
        <f t="shared" si="96"/>
        <v>0</v>
      </c>
      <c r="S16" s="26">
        <f t="shared" si="96"/>
        <v>0</v>
      </c>
      <c r="T16" s="26">
        <f t="shared" si="96"/>
        <v>0</v>
      </c>
      <c r="U16" s="26">
        <f t="shared" si="96"/>
        <v>0</v>
      </c>
      <c r="V16" s="26">
        <f t="shared" si="96"/>
        <v>0</v>
      </c>
      <c r="W16" s="12">
        <f>SUM(W13:W15)</f>
        <v>0</v>
      </c>
      <c r="X16" s="26">
        <f t="shared" si="96"/>
        <v>0</v>
      </c>
      <c r="Y16" s="26">
        <f t="shared" si="96"/>
        <v>0</v>
      </c>
      <c r="Z16" s="26">
        <f t="shared" si="96"/>
        <v>0</v>
      </c>
      <c r="AA16" s="26">
        <f t="shared" si="96"/>
        <v>0</v>
      </c>
      <c r="AB16" s="26">
        <f t="shared" si="96"/>
        <v>0</v>
      </c>
      <c r="AC16" s="26">
        <f t="shared" si="96"/>
        <v>0</v>
      </c>
      <c r="AD16" s="26">
        <f t="shared" si="96"/>
        <v>0</v>
      </c>
      <c r="AE16" s="26">
        <f t="shared" si="96"/>
        <v>0</v>
      </c>
      <c r="AF16" s="26">
        <f t="shared" si="96"/>
        <v>0</v>
      </c>
      <c r="AG16" s="26">
        <f t="shared" si="96"/>
        <v>0</v>
      </c>
      <c r="AH16" s="26">
        <f t="shared" si="96"/>
        <v>0</v>
      </c>
      <c r="AI16" s="26">
        <f t="shared" si="96"/>
        <v>0</v>
      </c>
      <c r="AJ16" s="12">
        <f>SUM(AJ13:AJ15)</f>
        <v>0</v>
      </c>
      <c r="AK16" s="26">
        <f t="shared" si="96"/>
        <v>0</v>
      </c>
      <c r="AL16" s="26">
        <f t="shared" si="96"/>
        <v>0</v>
      </c>
      <c r="AM16" s="26">
        <f t="shared" si="96"/>
        <v>0</v>
      </c>
      <c r="AN16" s="26">
        <f t="shared" si="96"/>
        <v>0</v>
      </c>
      <c r="AO16" s="26">
        <f t="shared" si="96"/>
        <v>0</v>
      </c>
      <c r="AP16" s="26">
        <f t="shared" si="96"/>
        <v>0</v>
      </c>
      <c r="AQ16" s="26">
        <f t="shared" si="96"/>
        <v>0</v>
      </c>
      <c r="AR16" s="26">
        <f t="shared" si="96"/>
        <v>0</v>
      </c>
      <c r="AS16" s="26">
        <f t="shared" si="96"/>
        <v>0</v>
      </c>
      <c r="AT16" s="26">
        <f t="shared" si="96"/>
        <v>0</v>
      </c>
      <c r="AU16" s="26">
        <f t="shared" si="96"/>
        <v>0</v>
      </c>
      <c r="AV16" s="26">
        <f t="shared" si="96"/>
        <v>0</v>
      </c>
      <c r="AW16" s="12">
        <f>SUM(AW13:AW15)</f>
        <v>0</v>
      </c>
      <c r="AX16" s="26">
        <f t="shared" ref="AX16:BI16" si="97">SUBTOTAL(9,AX13:AX15)</f>
        <v>0</v>
      </c>
      <c r="AY16" s="26">
        <f t="shared" si="97"/>
        <v>0</v>
      </c>
      <c r="AZ16" s="26">
        <f t="shared" si="97"/>
        <v>0</v>
      </c>
      <c r="BA16" s="26">
        <f t="shared" si="97"/>
        <v>0</v>
      </c>
      <c r="BB16" s="26">
        <f t="shared" si="97"/>
        <v>0</v>
      </c>
      <c r="BC16" s="26">
        <f t="shared" si="97"/>
        <v>0</v>
      </c>
      <c r="BD16" s="26">
        <f t="shared" si="97"/>
        <v>0</v>
      </c>
      <c r="BE16" s="26">
        <f t="shared" si="97"/>
        <v>0</v>
      </c>
      <c r="BF16" s="26">
        <f t="shared" si="97"/>
        <v>0</v>
      </c>
      <c r="BG16" s="26">
        <f t="shared" si="97"/>
        <v>0</v>
      </c>
      <c r="BH16" s="26">
        <f t="shared" si="97"/>
        <v>0</v>
      </c>
      <c r="BI16" s="26">
        <f t="shared" si="97"/>
        <v>0</v>
      </c>
      <c r="BJ16" s="12">
        <f>SUM(BJ13:BJ15)</f>
        <v>0</v>
      </c>
      <c r="BK16" s="26">
        <f t="shared" ref="BK16:BV16" si="98">SUBTOTAL(9,BK13:BK15)</f>
        <v>0</v>
      </c>
      <c r="BL16" s="26">
        <f t="shared" si="98"/>
        <v>0</v>
      </c>
      <c r="BM16" s="26">
        <f t="shared" si="98"/>
        <v>0</v>
      </c>
      <c r="BN16" s="26">
        <f t="shared" si="98"/>
        <v>0</v>
      </c>
      <c r="BO16" s="26">
        <f t="shared" si="98"/>
        <v>0</v>
      </c>
      <c r="BP16" s="26">
        <f t="shared" si="98"/>
        <v>0</v>
      </c>
      <c r="BQ16" s="26">
        <f t="shared" si="98"/>
        <v>0</v>
      </c>
      <c r="BR16" s="26">
        <f t="shared" si="98"/>
        <v>0</v>
      </c>
      <c r="BS16" s="26">
        <f t="shared" si="98"/>
        <v>0</v>
      </c>
      <c r="BT16" s="26">
        <f t="shared" si="98"/>
        <v>0</v>
      </c>
      <c r="BU16" s="26">
        <f t="shared" si="98"/>
        <v>0</v>
      </c>
      <c r="BV16" s="26">
        <f t="shared" si="98"/>
        <v>0</v>
      </c>
      <c r="BW16" s="12">
        <f>SUM(BW13:BW15)</f>
        <v>0</v>
      </c>
      <c r="BX16" s="26">
        <f t="shared" ref="BX16:CI16" si="99">SUBTOTAL(9,BX13:BX15)</f>
        <v>0</v>
      </c>
      <c r="BY16" s="26">
        <f t="shared" si="99"/>
        <v>0</v>
      </c>
      <c r="BZ16" s="26">
        <f t="shared" si="99"/>
        <v>0</v>
      </c>
      <c r="CA16" s="26">
        <f t="shared" si="99"/>
        <v>0</v>
      </c>
      <c r="CB16" s="26">
        <f t="shared" si="99"/>
        <v>0</v>
      </c>
      <c r="CC16" s="26">
        <f t="shared" si="99"/>
        <v>0</v>
      </c>
      <c r="CD16" s="26">
        <f t="shared" si="99"/>
        <v>0</v>
      </c>
      <c r="CE16" s="26">
        <f t="shared" si="99"/>
        <v>0</v>
      </c>
      <c r="CF16" s="26">
        <f t="shared" si="99"/>
        <v>0</v>
      </c>
      <c r="CG16" s="26">
        <f t="shared" si="99"/>
        <v>0</v>
      </c>
      <c r="CH16" s="26">
        <f t="shared" si="99"/>
        <v>0</v>
      </c>
      <c r="CI16" s="26">
        <f t="shared" si="99"/>
        <v>0</v>
      </c>
      <c r="CJ16" s="12">
        <f>SUM(CJ13:CJ15)</f>
        <v>0</v>
      </c>
      <c r="CK16" s="45">
        <f>SUM(CK13:CK15)</f>
        <v>0</v>
      </c>
    </row>
    <row r="17" spans="1:90" x14ac:dyDescent="0.25">
      <c r="A17" s="78" t="s">
        <v>66</v>
      </c>
      <c r="B17" s="1"/>
      <c r="C17" s="95"/>
      <c r="D17" s="23"/>
      <c r="E17" s="23"/>
      <c r="F17" s="23"/>
      <c r="G17" s="23"/>
      <c r="H17" s="23"/>
      <c r="I17" s="23"/>
      <c r="J17" s="10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10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10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10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10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10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10"/>
      <c r="CK17" s="44"/>
    </row>
    <row r="18" spans="1:90" x14ac:dyDescent="0.25">
      <c r="A18" s="8" t="s">
        <v>74</v>
      </c>
      <c r="B18" s="1"/>
      <c r="C18" s="81">
        <f>ROUNDUP(C17/4,-3)</f>
        <v>0</v>
      </c>
      <c r="D18" s="23"/>
      <c r="E18" s="23"/>
      <c r="F18" s="23"/>
      <c r="G18" s="23"/>
      <c r="H18" s="23"/>
      <c r="I18" s="23"/>
      <c r="J18" s="10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10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10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10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10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10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10"/>
      <c r="CK18" s="44"/>
    </row>
    <row r="19" spans="1:90" ht="17.25" x14ac:dyDescent="0.25">
      <c r="A19" s="78" t="s">
        <v>72</v>
      </c>
      <c r="B19" s="1"/>
      <c r="C19" s="85">
        <f>ROUNDDOWN((SUM(C14:C15)-C17/4),-3)</f>
        <v>0</v>
      </c>
      <c r="D19" s="23"/>
      <c r="E19" s="23"/>
      <c r="F19" s="23"/>
      <c r="G19" s="23"/>
      <c r="H19" s="23"/>
      <c r="I19" s="23"/>
      <c r="J19" s="10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10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10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10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10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10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10"/>
      <c r="CK19" s="44"/>
    </row>
    <row r="20" spans="1:90" x14ac:dyDescent="0.25">
      <c r="A20" s="1"/>
      <c r="B20" s="1"/>
      <c r="C20" s="81"/>
      <c r="D20" s="23"/>
      <c r="E20" s="23"/>
      <c r="F20" s="23"/>
      <c r="G20" s="23"/>
      <c r="H20" s="23"/>
      <c r="I20" s="23"/>
      <c r="J20" s="10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10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10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10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10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10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10"/>
      <c r="CK20" s="44"/>
    </row>
    <row r="21" spans="1:90" x14ac:dyDescent="0.25">
      <c r="A21" s="1" t="s">
        <v>63</v>
      </c>
      <c r="B21" s="1"/>
      <c r="C21" s="107"/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10">
        <f>SUBTOTAL(9,D21:I21)</f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10">
        <f>SUBTOTAL(9,K21:V21)</f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10">
        <f>SUBTOTAL(9,X21:AI21)</f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10">
        <f>SUBTOTAL(9,AK21:AV21)</f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10">
        <f>SUBTOTAL(9,AX21:BI21)</f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10">
        <f>SUBTOTAL(9,BK21:BV21)</f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10">
        <f>SUBTOTAL(9,BX21:CI21)</f>
        <v>0</v>
      </c>
      <c r="CK21" s="44">
        <f>SUBTOTAL(9,D21:CJ21)</f>
        <v>0</v>
      </c>
    </row>
    <row r="22" spans="1:90" x14ac:dyDescent="0.25">
      <c r="A22" s="1" t="s">
        <v>51</v>
      </c>
      <c r="B22" s="1"/>
      <c r="C22" s="107"/>
      <c r="D22" s="23"/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10">
        <f>SUBTOTAL(9,D22:I22)</f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10">
        <f>SUBTOTAL(9,K22:V22)</f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10">
        <f>SUBTOTAL(9,X22:AI22)</f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10">
        <f>SUBTOTAL(9,AK22:AV22)</f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10">
        <f>SUBTOTAL(9,AX22:BI22)</f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10">
        <f>SUBTOTAL(9,BK22:BV22)</f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10">
        <f>SUBTOTAL(9,BX22:CI22)</f>
        <v>0</v>
      </c>
      <c r="CK22" s="44">
        <f>SUBTOTAL(9,D22:CJ22)</f>
        <v>0</v>
      </c>
    </row>
    <row r="23" spans="1:90" x14ac:dyDescent="0.25">
      <c r="A23" s="1" t="s">
        <v>8</v>
      </c>
      <c r="B23" s="1"/>
      <c r="C23" s="107"/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10">
        <f>SUBTOTAL(9,D23:I23)</f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10">
        <f>SUBTOTAL(9,K23:V23)</f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10">
        <f>SUBTOTAL(9,X23:AI23)</f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10">
        <f>SUBTOTAL(9,AK23:AV23)</f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10">
        <f>SUBTOTAL(9,AX23:BI23)</f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10">
        <f>SUBTOTAL(9,BK23:BV23)</f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0</v>
      </c>
      <c r="CH23" s="23">
        <v>0</v>
      </c>
      <c r="CI23" s="23">
        <v>0</v>
      </c>
      <c r="CJ23" s="10">
        <f>SUBTOTAL(9,BX23:CI23)</f>
        <v>0</v>
      </c>
      <c r="CK23" s="44">
        <f>SUBTOTAL(9,D23:CJ23)</f>
        <v>0</v>
      </c>
    </row>
    <row r="24" spans="1:90" x14ac:dyDescent="0.25">
      <c r="A24" s="1"/>
      <c r="B24" s="1"/>
      <c r="C24" s="85"/>
      <c r="D24" s="28"/>
      <c r="E24" s="28"/>
      <c r="F24" s="28"/>
      <c r="G24" s="28"/>
      <c r="H24" s="28"/>
      <c r="I24" s="28"/>
      <c r="J24" s="13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13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13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13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13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13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13"/>
      <c r="CK24" s="44"/>
    </row>
    <row r="25" spans="1:90" x14ac:dyDescent="0.25">
      <c r="A25" s="1" t="s">
        <v>4</v>
      </c>
      <c r="B25" s="1"/>
      <c r="C25" s="107"/>
      <c r="D25" s="22">
        <v>0</v>
      </c>
      <c r="E25" s="22">
        <f>IF((E7+SUM(E12:E24)-E42)&gt;0,0,-(E7+SUM(E12:E24)-E42))</f>
        <v>0</v>
      </c>
      <c r="F25" s="22">
        <f>IF((F7+SUM(F12:F24)-F42)&gt;0,0,-(F7+SUM(F12:F24)-F42))</f>
        <v>0</v>
      </c>
      <c r="G25" s="22">
        <f>IF((G7+SUM(G12:G24)-G42)&gt;0,0,-(G7+SUM(G12:G24)-G42))</f>
        <v>0</v>
      </c>
      <c r="H25" s="22">
        <f>IF((H7+SUM(H12:H24)-H42)&gt;0,0,-(H7+SUM(H12:H24)-H42))</f>
        <v>0</v>
      </c>
      <c r="I25" s="22">
        <f>IF((I7+SUM(I12:I24)-I42)&gt;0,0,-(I7+SUM(I12:I24)-I42))</f>
        <v>0</v>
      </c>
      <c r="J25" s="10">
        <f>SUBTOTAL(9,D25:I25)</f>
        <v>0</v>
      </c>
      <c r="K25" s="22">
        <f>IF((K7+SUM(K12:K24)-K42)&gt;0,0,-(K7+SUM(K12:K24)-K42))</f>
        <v>0</v>
      </c>
      <c r="L25" s="22">
        <f t="shared" ref="L25:V25" si="100">IF((L7+SUM(L12:L24)-L42)&gt;0,0,-(L7+SUM(L12:L24)-L42))</f>
        <v>0</v>
      </c>
      <c r="M25" s="22">
        <f t="shared" si="100"/>
        <v>0</v>
      </c>
      <c r="N25" s="22">
        <f t="shared" si="100"/>
        <v>0</v>
      </c>
      <c r="O25" s="22">
        <f t="shared" si="100"/>
        <v>0</v>
      </c>
      <c r="P25" s="22">
        <f t="shared" si="100"/>
        <v>0</v>
      </c>
      <c r="Q25" s="22">
        <f t="shared" si="100"/>
        <v>0</v>
      </c>
      <c r="R25" s="22">
        <f t="shared" si="100"/>
        <v>0</v>
      </c>
      <c r="S25" s="22">
        <f t="shared" si="100"/>
        <v>0</v>
      </c>
      <c r="T25" s="22">
        <f t="shared" si="100"/>
        <v>0</v>
      </c>
      <c r="U25" s="22">
        <f t="shared" si="100"/>
        <v>0</v>
      </c>
      <c r="V25" s="22">
        <f t="shared" si="100"/>
        <v>0</v>
      </c>
      <c r="W25" s="10">
        <f>SUBTOTAL(9,K25:V25)</f>
        <v>0</v>
      </c>
      <c r="X25" s="22">
        <f t="shared" ref="X25:AI25" si="101">IF((X7+SUM(X12:X24)-X42)&gt;0,0,-(X7+SUM(X12:X24)-X42))</f>
        <v>0</v>
      </c>
      <c r="Y25" s="22">
        <f t="shared" si="101"/>
        <v>0</v>
      </c>
      <c r="Z25" s="22">
        <f t="shared" si="101"/>
        <v>0</v>
      </c>
      <c r="AA25" s="22">
        <f t="shared" si="101"/>
        <v>0</v>
      </c>
      <c r="AB25" s="22">
        <f t="shared" si="101"/>
        <v>0</v>
      </c>
      <c r="AC25" s="22">
        <f t="shared" si="101"/>
        <v>0</v>
      </c>
      <c r="AD25" s="22">
        <f t="shared" si="101"/>
        <v>0</v>
      </c>
      <c r="AE25" s="22">
        <f t="shared" si="101"/>
        <v>0</v>
      </c>
      <c r="AF25" s="22">
        <f t="shared" si="101"/>
        <v>0</v>
      </c>
      <c r="AG25" s="22">
        <f t="shared" si="101"/>
        <v>0</v>
      </c>
      <c r="AH25" s="22">
        <f t="shared" si="101"/>
        <v>0</v>
      </c>
      <c r="AI25" s="22">
        <f t="shared" si="101"/>
        <v>0</v>
      </c>
      <c r="AJ25" s="10">
        <f>SUBTOTAL(9,X25:AI25)</f>
        <v>0</v>
      </c>
      <c r="AK25" s="22">
        <f t="shared" ref="AK25:AV25" si="102">IF((AK7+SUM(AK12:AK24)-AK42)&gt;0,0,-(AK7+SUM(AK12:AK24)-AK42))</f>
        <v>0</v>
      </c>
      <c r="AL25" s="22">
        <f t="shared" si="102"/>
        <v>0</v>
      </c>
      <c r="AM25" s="22">
        <f t="shared" si="102"/>
        <v>0</v>
      </c>
      <c r="AN25" s="22">
        <f t="shared" si="102"/>
        <v>0</v>
      </c>
      <c r="AO25" s="22">
        <f t="shared" si="102"/>
        <v>0</v>
      </c>
      <c r="AP25" s="22">
        <f t="shared" si="102"/>
        <v>0</v>
      </c>
      <c r="AQ25" s="22">
        <f t="shared" si="102"/>
        <v>0</v>
      </c>
      <c r="AR25" s="22">
        <f t="shared" si="102"/>
        <v>0</v>
      </c>
      <c r="AS25" s="22">
        <f t="shared" si="102"/>
        <v>0</v>
      </c>
      <c r="AT25" s="22">
        <f t="shared" si="102"/>
        <v>0</v>
      </c>
      <c r="AU25" s="22">
        <f t="shared" si="102"/>
        <v>0</v>
      </c>
      <c r="AV25" s="22">
        <f t="shared" si="102"/>
        <v>0</v>
      </c>
      <c r="AW25" s="10">
        <f>SUBTOTAL(9,AK25:AV25)</f>
        <v>0</v>
      </c>
      <c r="AX25" s="22">
        <f t="shared" ref="AX25:BI25" si="103">IF((AX7+SUM(AX12:AX24)-AX42)&gt;0,0,-(AX7+SUM(AX12:AX24)-AX42))</f>
        <v>0</v>
      </c>
      <c r="AY25" s="22">
        <f t="shared" si="103"/>
        <v>0</v>
      </c>
      <c r="AZ25" s="22">
        <f t="shared" si="103"/>
        <v>0</v>
      </c>
      <c r="BA25" s="22">
        <f t="shared" si="103"/>
        <v>0</v>
      </c>
      <c r="BB25" s="22">
        <f t="shared" si="103"/>
        <v>0</v>
      </c>
      <c r="BC25" s="22">
        <f t="shared" si="103"/>
        <v>0</v>
      </c>
      <c r="BD25" s="22">
        <f t="shared" si="103"/>
        <v>0</v>
      </c>
      <c r="BE25" s="22">
        <f t="shared" si="103"/>
        <v>0</v>
      </c>
      <c r="BF25" s="22">
        <f t="shared" si="103"/>
        <v>0</v>
      </c>
      <c r="BG25" s="22">
        <f t="shared" si="103"/>
        <v>0</v>
      </c>
      <c r="BH25" s="22">
        <f t="shared" si="103"/>
        <v>0</v>
      </c>
      <c r="BI25" s="22">
        <f t="shared" si="103"/>
        <v>0</v>
      </c>
      <c r="BJ25" s="10">
        <f>SUBTOTAL(9,AX25:BI25)</f>
        <v>0</v>
      </c>
      <c r="BK25" s="22">
        <f t="shared" ref="BK25:BV25" si="104">IF((BK7+SUM(BK12:BK24)-BK42)&gt;0,0,-(BK7+SUM(BK12:BK24)-BK42))</f>
        <v>0</v>
      </c>
      <c r="BL25" s="22">
        <f t="shared" si="104"/>
        <v>0</v>
      </c>
      <c r="BM25" s="22">
        <f t="shared" si="104"/>
        <v>0</v>
      </c>
      <c r="BN25" s="22">
        <f t="shared" si="104"/>
        <v>0</v>
      </c>
      <c r="BO25" s="22">
        <f t="shared" si="104"/>
        <v>0</v>
      </c>
      <c r="BP25" s="22">
        <f t="shared" si="104"/>
        <v>0</v>
      </c>
      <c r="BQ25" s="22">
        <f t="shared" si="104"/>
        <v>0</v>
      </c>
      <c r="BR25" s="22">
        <f t="shared" si="104"/>
        <v>0</v>
      </c>
      <c r="BS25" s="22">
        <f t="shared" si="104"/>
        <v>0</v>
      </c>
      <c r="BT25" s="22">
        <f t="shared" si="104"/>
        <v>0</v>
      </c>
      <c r="BU25" s="22">
        <f t="shared" si="104"/>
        <v>0</v>
      </c>
      <c r="BV25" s="22">
        <f t="shared" si="104"/>
        <v>0</v>
      </c>
      <c r="BW25" s="10">
        <f>SUBTOTAL(9,BK25:BV25)</f>
        <v>0</v>
      </c>
      <c r="BX25" s="22">
        <f t="shared" ref="BX25:CI25" si="105">IF((BX7+SUM(BX12:BX24)-BX42)&gt;0,0,-(BX7+SUM(BX12:BX24)-BX42))</f>
        <v>0</v>
      </c>
      <c r="BY25" s="22">
        <f t="shared" si="105"/>
        <v>0</v>
      </c>
      <c r="BZ25" s="22">
        <f t="shared" si="105"/>
        <v>0</v>
      </c>
      <c r="CA25" s="22">
        <f t="shared" si="105"/>
        <v>0</v>
      </c>
      <c r="CB25" s="22">
        <f t="shared" si="105"/>
        <v>0</v>
      </c>
      <c r="CC25" s="22">
        <f t="shared" si="105"/>
        <v>0</v>
      </c>
      <c r="CD25" s="22">
        <f t="shared" si="105"/>
        <v>0</v>
      </c>
      <c r="CE25" s="22">
        <f t="shared" si="105"/>
        <v>0</v>
      </c>
      <c r="CF25" s="22">
        <f t="shared" si="105"/>
        <v>0</v>
      </c>
      <c r="CG25" s="22">
        <f t="shared" si="105"/>
        <v>0</v>
      </c>
      <c r="CH25" s="22">
        <f t="shared" si="105"/>
        <v>0</v>
      </c>
      <c r="CI25" s="22">
        <f t="shared" si="105"/>
        <v>0</v>
      </c>
      <c r="CJ25" s="10">
        <f>SUBTOTAL(9,BX25:CI25)</f>
        <v>0</v>
      </c>
      <c r="CK25" s="44">
        <f>SUBTOTAL(9,D25:CJ25)</f>
        <v>0</v>
      </c>
    </row>
    <row r="26" spans="1:90" x14ac:dyDescent="0.25">
      <c r="A26" s="1"/>
      <c r="B26" s="1"/>
      <c r="C26" s="81"/>
      <c r="D26" s="22"/>
      <c r="E26" s="22"/>
      <c r="F26" s="22"/>
      <c r="G26" s="22"/>
      <c r="H26" s="22"/>
      <c r="I26" s="22"/>
      <c r="J26" s="10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10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0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10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10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10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10"/>
      <c r="CK26" s="44"/>
    </row>
    <row r="27" spans="1:90" ht="17.25" x14ac:dyDescent="0.4">
      <c r="C27" s="81"/>
      <c r="D27" s="29"/>
      <c r="E27" s="29"/>
      <c r="F27" s="29"/>
      <c r="G27" s="30"/>
      <c r="H27" s="31"/>
      <c r="I27" s="31"/>
      <c r="J27" s="14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14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14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14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14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14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14"/>
      <c r="CK27" s="46"/>
    </row>
    <row r="28" spans="1:90" x14ac:dyDescent="0.25">
      <c r="A28" s="1" t="s">
        <v>5</v>
      </c>
      <c r="B28" s="1"/>
      <c r="C28" s="86">
        <f>C19+C9</f>
        <v>0</v>
      </c>
      <c r="D28" s="22">
        <f t="shared" ref="D28:AL28" si="106">SUBTOTAL(9,D7:D25)</f>
        <v>0</v>
      </c>
      <c r="E28" s="22">
        <f t="shared" si="106"/>
        <v>0</v>
      </c>
      <c r="F28" s="22">
        <f t="shared" si="106"/>
        <v>0</v>
      </c>
      <c r="G28" s="22">
        <f t="shared" si="106"/>
        <v>0</v>
      </c>
      <c r="H28" s="22">
        <f t="shared" si="106"/>
        <v>0</v>
      </c>
      <c r="I28" s="22">
        <f t="shared" si="106"/>
        <v>0</v>
      </c>
      <c r="J28" s="10">
        <f>J7+J12+SUM(J16:J26)</f>
        <v>0</v>
      </c>
      <c r="K28" s="22">
        <f t="shared" si="106"/>
        <v>0</v>
      </c>
      <c r="L28" s="22">
        <f t="shared" si="106"/>
        <v>0</v>
      </c>
      <c r="M28" s="22">
        <f t="shared" si="106"/>
        <v>0</v>
      </c>
      <c r="N28" s="22">
        <f t="shared" si="106"/>
        <v>0</v>
      </c>
      <c r="O28" s="22">
        <f t="shared" si="106"/>
        <v>0</v>
      </c>
      <c r="P28" s="22">
        <f t="shared" si="106"/>
        <v>0</v>
      </c>
      <c r="Q28" s="22">
        <f t="shared" si="106"/>
        <v>0</v>
      </c>
      <c r="R28" s="22">
        <f t="shared" si="106"/>
        <v>0</v>
      </c>
      <c r="S28" s="22">
        <f t="shared" si="106"/>
        <v>0</v>
      </c>
      <c r="T28" s="22">
        <f t="shared" si="106"/>
        <v>0</v>
      </c>
      <c r="U28" s="22">
        <f t="shared" si="106"/>
        <v>0</v>
      </c>
      <c r="V28" s="22">
        <f t="shared" si="106"/>
        <v>0</v>
      </c>
      <c r="W28" s="10">
        <f>W7+W12+SUM(W16:W26)</f>
        <v>0</v>
      </c>
      <c r="X28" s="22">
        <f t="shared" si="106"/>
        <v>0</v>
      </c>
      <c r="Y28" s="22">
        <f t="shared" si="106"/>
        <v>0</v>
      </c>
      <c r="Z28" s="22">
        <f t="shared" si="106"/>
        <v>0</v>
      </c>
      <c r="AA28" s="22">
        <f t="shared" si="106"/>
        <v>0</v>
      </c>
      <c r="AB28" s="22">
        <f t="shared" si="106"/>
        <v>0</v>
      </c>
      <c r="AC28" s="22">
        <f t="shared" si="106"/>
        <v>0</v>
      </c>
      <c r="AD28" s="22">
        <f t="shared" si="106"/>
        <v>0</v>
      </c>
      <c r="AE28" s="22">
        <f t="shared" si="106"/>
        <v>0</v>
      </c>
      <c r="AF28" s="22">
        <f t="shared" si="106"/>
        <v>0</v>
      </c>
      <c r="AG28" s="22">
        <f t="shared" si="106"/>
        <v>0</v>
      </c>
      <c r="AH28" s="22">
        <f t="shared" si="106"/>
        <v>0</v>
      </c>
      <c r="AI28" s="22">
        <f t="shared" si="106"/>
        <v>0</v>
      </c>
      <c r="AJ28" s="10">
        <f>AJ7+AJ12+SUM(AJ16:AJ26)</f>
        <v>0</v>
      </c>
      <c r="AK28" s="22">
        <f t="shared" si="106"/>
        <v>0</v>
      </c>
      <c r="AL28" s="22">
        <f t="shared" si="106"/>
        <v>0</v>
      </c>
      <c r="AM28" s="22">
        <f t="shared" ref="AM28:BT28" si="107">SUBTOTAL(9,AM7:AM25)</f>
        <v>0</v>
      </c>
      <c r="AN28" s="22">
        <f t="shared" si="107"/>
        <v>0</v>
      </c>
      <c r="AO28" s="22">
        <f t="shared" si="107"/>
        <v>0</v>
      </c>
      <c r="AP28" s="22">
        <f t="shared" si="107"/>
        <v>0</v>
      </c>
      <c r="AQ28" s="22">
        <f t="shared" si="107"/>
        <v>0</v>
      </c>
      <c r="AR28" s="22">
        <f t="shared" si="107"/>
        <v>0</v>
      </c>
      <c r="AS28" s="22">
        <f t="shared" si="107"/>
        <v>0</v>
      </c>
      <c r="AT28" s="22">
        <f t="shared" si="107"/>
        <v>0</v>
      </c>
      <c r="AU28" s="22">
        <f t="shared" si="107"/>
        <v>0</v>
      </c>
      <c r="AV28" s="22">
        <f t="shared" si="107"/>
        <v>0</v>
      </c>
      <c r="AW28" s="10">
        <f>AW7+AW12+SUM(AW16:AW26)</f>
        <v>0</v>
      </c>
      <c r="AX28" s="22">
        <f t="shared" si="107"/>
        <v>0</v>
      </c>
      <c r="AY28" s="22">
        <f t="shared" si="107"/>
        <v>0</v>
      </c>
      <c r="AZ28" s="22">
        <f t="shared" si="107"/>
        <v>0</v>
      </c>
      <c r="BA28" s="22">
        <f t="shared" si="107"/>
        <v>0</v>
      </c>
      <c r="BB28" s="22">
        <f t="shared" si="107"/>
        <v>0</v>
      </c>
      <c r="BC28" s="22">
        <f t="shared" si="107"/>
        <v>0</v>
      </c>
      <c r="BD28" s="22">
        <f t="shared" si="107"/>
        <v>0</v>
      </c>
      <c r="BE28" s="22">
        <f t="shared" si="107"/>
        <v>0</v>
      </c>
      <c r="BF28" s="22">
        <f t="shared" si="107"/>
        <v>0</v>
      </c>
      <c r="BG28" s="22">
        <f t="shared" si="107"/>
        <v>0</v>
      </c>
      <c r="BH28" s="22">
        <f t="shared" si="107"/>
        <v>0</v>
      </c>
      <c r="BI28" s="22">
        <f t="shared" si="107"/>
        <v>0</v>
      </c>
      <c r="BJ28" s="10">
        <f>BJ7+BJ12+SUM(BJ16:BJ26)</f>
        <v>0</v>
      </c>
      <c r="BK28" s="22">
        <f t="shared" si="107"/>
        <v>0</v>
      </c>
      <c r="BL28" s="22">
        <f t="shared" si="107"/>
        <v>0</v>
      </c>
      <c r="BM28" s="22">
        <f t="shared" si="107"/>
        <v>0</v>
      </c>
      <c r="BN28" s="22">
        <f t="shared" si="107"/>
        <v>0</v>
      </c>
      <c r="BO28" s="22">
        <f t="shared" si="107"/>
        <v>0</v>
      </c>
      <c r="BP28" s="22">
        <f t="shared" si="107"/>
        <v>0</v>
      </c>
      <c r="BQ28" s="22">
        <f t="shared" si="107"/>
        <v>0</v>
      </c>
      <c r="BR28" s="22">
        <f t="shared" si="107"/>
        <v>0</v>
      </c>
      <c r="BS28" s="22">
        <f t="shared" si="107"/>
        <v>0</v>
      </c>
      <c r="BT28" s="22">
        <f t="shared" si="107"/>
        <v>0</v>
      </c>
      <c r="BU28" s="22">
        <f t="shared" ref="BU28:CI28" si="108">SUBTOTAL(9,BU7:BU25)</f>
        <v>0</v>
      </c>
      <c r="BV28" s="22">
        <f t="shared" si="108"/>
        <v>0</v>
      </c>
      <c r="BW28" s="10">
        <f>BW7+BW12+SUM(BW16:BW26)</f>
        <v>0</v>
      </c>
      <c r="BX28" s="22">
        <f t="shared" si="108"/>
        <v>0</v>
      </c>
      <c r="BY28" s="22">
        <f t="shared" si="108"/>
        <v>0</v>
      </c>
      <c r="BZ28" s="22">
        <f t="shared" si="108"/>
        <v>0</v>
      </c>
      <c r="CA28" s="22">
        <f t="shared" si="108"/>
        <v>0</v>
      </c>
      <c r="CB28" s="22">
        <f t="shared" si="108"/>
        <v>0</v>
      </c>
      <c r="CC28" s="22">
        <f t="shared" si="108"/>
        <v>0</v>
      </c>
      <c r="CD28" s="22">
        <f t="shared" si="108"/>
        <v>0</v>
      </c>
      <c r="CE28" s="22">
        <f t="shared" si="108"/>
        <v>0</v>
      </c>
      <c r="CF28" s="22">
        <f t="shared" si="108"/>
        <v>0</v>
      </c>
      <c r="CG28" s="22">
        <f t="shared" si="108"/>
        <v>0</v>
      </c>
      <c r="CH28" s="22">
        <f t="shared" si="108"/>
        <v>0</v>
      </c>
      <c r="CI28" s="22">
        <f t="shared" si="108"/>
        <v>0</v>
      </c>
      <c r="CJ28" s="10">
        <f>CJ7+CJ12+SUM(CJ16:CJ26)</f>
        <v>0</v>
      </c>
      <c r="CK28" s="44">
        <f>CK7+CK12+SUM(CK16:CK26)</f>
        <v>0</v>
      </c>
    </row>
    <row r="29" spans="1:90" x14ac:dyDescent="0.25">
      <c r="A29" s="1" t="s">
        <v>65</v>
      </c>
      <c r="C29" s="87" t="e">
        <f>C28/C37</f>
        <v>#DIV/0!</v>
      </c>
      <c r="D29" s="29"/>
      <c r="E29" s="29"/>
      <c r="F29" s="29"/>
      <c r="G29" s="29"/>
      <c r="H29" s="31"/>
      <c r="I29" s="31"/>
      <c r="J29" s="14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14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4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14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14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14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14"/>
      <c r="CK29" s="46"/>
    </row>
    <row r="30" spans="1:90" x14ac:dyDescent="0.25">
      <c r="C30" s="81"/>
      <c r="D30" s="22"/>
      <c r="E30" s="22"/>
      <c r="F30" s="22"/>
      <c r="G30" s="22"/>
      <c r="H30" s="28"/>
      <c r="I30" s="28"/>
      <c r="J30" s="13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3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13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13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13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13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13"/>
      <c r="CK30" s="48"/>
    </row>
    <row r="31" spans="1:90" x14ac:dyDescent="0.25">
      <c r="A31" s="1" t="s">
        <v>55</v>
      </c>
      <c r="B31" s="1"/>
      <c r="C31" s="81"/>
      <c r="D31" s="22">
        <v>0</v>
      </c>
      <c r="E31" s="23">
        <v>0</v>
      </c>
      <c r="F31" s="23">
        <v>0</v>
      </c>
      <c r="G31" s="22">
        <v>0</v>
      </c>
      <c r="H31" s="22">
        <v>0</v>
      </c>
      <c r="I31" s="22">
        <v>0</v>
      </c>
      <c r="J31" s="10">
        <f>SUBTOTAL(9,D31:I31)</f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10">
        <f>SUBTOTAL(9,K31:V31)</f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10">
        <f>SUBTOTAL(9,X31:AI31)</f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10">
        <f>SUBTOTAL(9,AK31:AV31)</f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10">
        <f>SUBTOTAL(9,AX31:BI31)</f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10">
        <f>SUBTOTAL(9,BK31:BV31)</f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2">
        <v>0</v>
      </c>
      <c r="CJ31" s="10">
        <f>SUBTOTAL(9,BX31:CI31)</f>
        <v>0</v>
      </c>
      <c r="CK31" s="44">
        <f>SUBTOTAL(9,D31:CJ31)</f>
        <v>0</v>
      </c>
    </row>
    <row r="32" spans="1:90" x14ac:dyDescent="0.25">
      <c r="A32" s="1" t="s">
        <v>56</v>
      </c>
      <c r="B32" s="1"/>
      <c r="C32" s="81"/>
      <c r="D32" s="22">
        <v>0</v>
      </c>
      <c r="E32" s="23">
        <v>0</v>
      </c>
      <c r="F32" s="23">
        <v>0</v>
      </c>
      <c r="G32" s="22">
        <v>0</v>
      </c>
      <c r="H32" s="22">
        <v>0</v>
      </c>
      <c r="I32" s="22">
        <v>0</v>
      </c>
      <c r="J32" s="10">
        <f>SUBTOTAL(9,D32:I32)</f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10">
        <f>SUBTOTAL(9,K32:V32)</f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10">
        <f>SUBTOTAL(9,X32:AI32)</f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10">
        <f>SUBTOTAL(9,AK32:AV32)</f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10">
        <f>SUBTOTAL(9,AX32:BI32)</f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10">
        <f>SUBTOTAL(9,BK32:BV32)</f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2">
        <v>0</v>
      </c>
      <c r="CI32" s="22">
        <v>0</v>
      </c>
      <c r="CJ32" s="10">
        <f>SUBTOTAL(9,BX32:CI32)</f>
        <v>0</v>
      </c>
      <c r="CK32" s="44">
        <f>SUBTOTAL(9,D32:CJ32)</f>
        <v>0</v>
      </c>
      <c r="CL32" s="77"/>
    </row>
    <row r="33" spans="1:107" x14ac:dyDescent="0.25">
      <c r="A33" s="1" t="s">
        <v>57</v>
      </c>
      <c r="B33" s="1"/>
      <c r="C33" s="81"/>
      <c r="D33" s="22">
        <v>0</v>
      </c>
      <c r="E33" s="23">
        <v>0</v>
      </c>
      <c r="F33" s="23">
        <v>0</v>
      </c>
      <c r="G33" s="22">
        <v>0</v>
      </c>
      <c r="H33" s="22">
        <v>0</v>
      </c>
      <c r="I33" s="22">
        <v>0</v>
      </c>
      <c r="J33" s="10">
        <f>SUBTOTAL(9,D33:I33)</f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10">
        <f>SUBTOTAL(9,K33:V33)</f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10">
        <f>SUBTOTAL(9,X33:AI33)</f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10">
        <f>SUBTOTAL(9,AK33:AV33)</f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10">
        <f>SUBTOTAL(9,AX33:BI33)</f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10">
        <f>SUBTOTAL(9,BK33:BV33)</f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10">
        <f>SUBTOTAL(9,BX33:CI33)</f>
        <v>0</v>
      </c>
      <c r="CK33" s="44">
        <f>SUBTOTAL(9,D33:CJ33)</f>
        <v>0</v>
      </c>
    </row>
    <row r="34" spans="1:107" x14ac:dyDescent="0.25">
      <c r="A34" s="8" t="s">
        <v>53</v>
      </c>
      <c r="B34" s="8"/>
      <c r="C34" s="81"/>
      <c r="D34" s="26">
        <f t="shared" ref="D34:I34" si="109">SUBTOTAL(9,D31:D33)</f>
        <v>0</v>
      </c>
      <c r="E34" s="26">
        <f t="shared" si="109"/>
        <v>0</v>
      </c>
      <c r="F34" s="26">
        <f t="shared" si="109"/>
        <v>0</v>
      </c>
      <c r="G34" s="26">
        <f t="shared" si="109"/>
        <v>0</v>
      </c>
      <c r="H34" s="26">
        <f t="shared" si="109"/>
        <v>0</v>
      </c>
      <c r="I34" s="26">
        <f t="shared" si="109"/>
        <v>0</v>
      </c>
      <c r="J34" s="12">
        <f>SUM(J31:J33)</f>
        <v>0</v>
      </c>
      <c r="K34" s="26">
        <f t="shared" ref="K34:V34" si="110">SUBTOTAL(9,K31:K33)</f>
        <v>0</v>
      </c>
      <c r="L34" s="26">
        <f t="shared" si="110"/>
        <v>0</v>
      </c>
      <c r="M34" s="26">
        <f t="shared" si="110"/>
        <v>0</v>
      </c>
      <c r="N34" s="26">
        <f t="shared" si="110"/>
        <v>0</v>
      </c>
      <c r="O34" s="26">
        <f t="shared" si="110"/>
        <v>0</v>
      </c>
      <c r="P34" s="26">
        <f t="shared" si="110"/>
        <v>0</v>
      </c>
      <c r="Q34" s="26">
        <f t="shared" si="110"/>
        <v>0</v>
      </c>
      <c r="R34" s="26">
        <f t="shared" si="110"/>
        <v>0</v>
      </c>
      <c r="S34" s="26">
        <f t="shared" si="110"/>
        <v>0</v>
      </c>
      <c r="T34" s="26">
        <f t="shared" si="110"/>
        <v>0</v>
      </c>
      <c r="U34" s="26">
        <f t="shared" si="110"/>
        <v>0</v>
      </c>
      <c r="V34" s="26">
        <f t="shared" si="110"/>
        <v>0</v>
      </c>
      <c r="W34" s="12">
        <f>SUM(W31:W33)</f>
        <v>0</v>
      </c>
      <c r="X34" s="26">
        <f t="shared" ref="X34:AI34" si="111">SUBTOTAL(9,X31:X33)</f>
        <v>0</v>
      </c>
      <c r="Y34" s="26">
        <f t="shared" si="111"/>
        <v>0</v>
      </c>
      <c r="Z34" s="26">
        <f t="shared" si="111"/>
        <v>0</v>
      </c>
      <c r="AA34" s="26">
        <f t="shared" si="111"/>
        <v>0</v>
      </c>
      <c r="AB34" s="26">
        <f t="shared" si="111"/>
        <v>0</v>
      </c>
      <c r="AC34" s="26">
        <f t="shared" si="111"/>
        <v>0</v>
      </c>
      <c r="AD34" s="26">
        <f t="shared" si="111"/>
        <v>0</v>
      </c>
      <c r="AE34" s="26">
        <f t="shared" si="111"/>
        <v>0</v>
      </c>
      <c r="AF34" s="26">
        <f t="shared" si="111"/>
        <v>0</v>
      </c>
      <c r="AG34" s="26">
        <f t="shared" si="111"/>
        <v>0</v>
      </c>
      <c r="AH34" s="26">
        <f t="shared" si="111"/>
        <v>0</v>
      </c>
      <c r="AI34" s="26">
        <f t="shared" si="111"/>
        <v>0</v>
      </c>
      <c r="AJ34" s="12">
        <f>SUM(AJ31:AJ33)</f>
        <v>0</v>
      </c>
      <c r="AK34" s="26">
        <f t="shared" ref="AK34:AV34" si="112">SUBTOTAL(9,AK31:AK33)</f>
        <v>0</v>
      </c>
      <c r="AL34" s="26">
        <f t="shared" si="112"/>
        <v>0</v>
      </c>
      <c r="AM34" s="26">
        <f t="shared" si="112"/>
        <v>0</v>
      </c>
      <c r="AN34" s="26">
        <f t="shared" si="112"/>
        <v>0</v>
      </c>
      <c r="AO34" s="26">
        <f t="shared" si="112"/>
        <v>0</v>
      </c>
      <c r="AP34" s="26">
        <f t="shared" si="112"/>
        <v>0</v>
      </c>
      <c r="AQ34" s="26">
        <f t="shared" si="112"/>
        <v>0</v>
      </c>
      <c r="AR34" s="26">
        <f t="shared" si="112"/>
        <v>0</v>
      </c>
      <c r="AS34" s="26">
        <f t="shared" si="112"/>
        <v>0</v>
      </c>
      <c r="AT34" s="26">
        <f t="shared" si="112"/>
        <v>0</v>
      </c>
      <c r="AU34" s="26">
        <f t="shared" si="112"/>
        <v>0</v>
      </c>
      <c r="AV34" s="26">
        <f t="shared" si="112"/>
        <v>0</v>
      </c>
      <c r="AW34" s="12">
        <f>SUM(AW31:AW33)</f>
        <v>0</v>
      </c>
      <c r="AX34" s="26">
        <f t="shared" ref="AX34:BI34" si="113">SUBTOTAL(9,AX31:AX33)</f>
        <v>0</v>
      </c>
      <c r="AY34" s="26">
        <f t="shared" si="113"/>
        <v>0</v>
      </c>
      <c r="AZ34" s="26">
        <f t="shared" si="113"/>
        <v>0</v>
      </c>
      <c r="BA34" s="26">
        <f t="shared" si="113"/>
        <v>0</v>
      </c>
      <c r="BB34" s="26">
        <f t="shared" si="113"/>
        <v>0</v>
      </c>
      <c r="BC34" s="26">
        <f t="shared" si="113"/>
        <v>0</v>
      </c>
      <c r="BD34" s="26">
        <f t="shared" si="113"/>
        <v>0</v>
      </c>
      <c r="BE34" s="26">
        <f t="shared" si="113"/>
        <v>0</v>
      </c>
      <c r="BF34" s="26">
        <f t="shared" si="113"/>
        <v>0</v>
      </c>
      <c r="BG34" s="26">
        <f t="shared" si="113"/>
        <v>0</v>
      </c>
      <c r="BH34" s="26">
        <f t="shared" si="113"/>
        <v>0</v>
      </c>
      <c r="BI34" s="26">
        <f t="shared" si="113"/>
        <v>0</v>
      </c>
      <c r="BJ34" s="12">
        <f>SUM(BJ31:BJ33)</f>
        <v>0</v>
      </c>
      <c r="BK34" s="26">
        <f t="shared" ref="BK34:BV34" si="114">SUBTOTAL(9,BK31:BK33)</f>
        <v>0</v>
      </c>
      <c r="BL34" s="26">
        <f t="shared" si="114"/>
        <v>0</v>
      </c>
      <c r="BM34" s="26">
        <f t="shared" si="114"/>
        <v>0</v>
      </c>
      <c r="BN34" s="26">
        <f t="shared" si="114"/>
        <v>0</v>
      </c>
      <c r="BO34" s="26">
        <f t="shared" si="114"/>
        <v>0</v>
      </c>
      <c r="BP34" s="26">
        <f t="shared" si="114"/>
        <v>0</v>
      </c>
      <c r="BQ34" s="26">
        <f t="shared" si="114"/>
        <v>0</v>
      </c>
      <c r="BR34" s="26">
        <f t="shared" si="114"/>
        <v>0</v>
      </c>
      <c r="BS34" s="26">
        <f t="shared" si="114"/>
        <v>0</v>
      </c>
      <c r="BT34" s="26">
        <f t="shared" si="114"/>
        <v>0</v>
      </c>
      <c r="BU34" s="26">
        <f t="shared" si="114"/>
        <v>0</v>
      </c>
      <c r="BV34" s="26">
        <f t="shared" si="114"/>
        <v>0</v>
      </c>
      <c r="BW34" s="12">
        <f>SUM(BW31:BW33)</f>
        <v>0</v>
      </c>
      <c r="BX34" s="26">
        <f t="shared" ref="BX34:CI34" si="115">SUBTOTAL(9,BX31:BX33)</f>
        <v>0</v>
      </c>
      <c r="BY34" s="26">
        <f t="shared" si="115"/>
        <v>0</v>
      </c>
      <c r="BZ34" s="26">
        <f t="shared" si="115"/>
        <v>0</v>
      </c>
      <c r="CA34" s="26">
        <f t="shared" si="115"/>
        <v>0</v>
      </c>
      <c r="CB34" s="26">
        <f t="shared" si="115"/>
        <v>0</v>
      </c>
      <c r="CC34" s="26">
        <f t="shared" si="115"/>
        <v>0</v>
      </c>
      <c r="CD34" s="26">
        <f t="shared" si="115"/>
        <v>0</v>
      </c>
      <c r="CE34" s="26">
        <f t="shared" si="115"/>
        <v>0</v>
      </c>
      <c r="CF34" s="26">
        <f t="shared" si="115"/>
        <v>0</v>
      </c>
      <c r="CG34" s="26">
        <f t="shared" si="115"/>
        <v>0</v>
      </c>
      <c r="CH34" s="26">
        <f t="shared" si="115"/>
        <v>0</v>
      </c>
      <c r="CI34" s="26">
        <f t="shared" si="115"/>
        <v>0</v>
      </c>
      <c r="CJ34" s="12">
        <f>SUM(CJ31:CJ33)</f>
        <v>0</v>
      </c>
      <c r="CK34" s="45">
        <f>SUM(CK31:CK33)</f>
        <v>0</v>
      </c>
      <c r="CL34" s="52"/>
    </row>
    <row r="35" spans="1:107" x14ac:dyDescent="0.25">
      <c r="A35" s="78" t="s">
        <v>54</v>
      </c>
      <c r="B35" s="1"/>
      <c r="C35" s="81"/>
      <c r="D35" s="23">
        <f t="shared" ref="D35:I35" si="116">$CL35*D34</f>
        <v>0</v>
      </c>
      <c r="E35" s="23">
        <f t="shared" si="116"/>
        <v>0</v>
      </c>
      <c r="F35" s="23">
        <f t="shared" si="116"/>
        <v>0</v>
      </c>
      <c r="G35" s="24">
        <f t="shared" si="116"/>
        <v>0</v>
      </c>
      <c r="H35" s="24">
        <f t="shared" si="116"/>
        <v>0</v>
      </c>
      <c r="I35" s="24">
        <f t="shared" si="116"/>
        <v>0</v>
      </c>
      <c r="J35" s="10">
        <f>SUBTOTAL(9,D35:I35)</f>
        <v>0</v>
      </c>
      <c r="K35" s="24">
        <f t="shared" ref="K35:V35" si="117">$CL35*K34</f>
        <v>0</v>
      </c>
      <c r="L35" s="24">
        <f t="shared" si="117"/>
        <v>0</v>
      </c>
      <c r="M35" s="24">
        <f t="shared" si="117"/>
        <v>0</v>
      </c>
      <c r="N35" s="24">
        <f t="shared" si="117"/>
        <v>0</v>
      </c>
      <c r="O35" s="24">
        <f t="shared" si="117"/>
        <v>0</v>
      </c>
      <c r="P35" s="24">
        <f t="shared" si="117"/>
        <v>0</v>
      </c>
      <c r="Q35" s="24">
        <f t="shared" si="117"/>
        <v>0</v>
      </c>
      <c r="R35" s="24">
        <f t="shared" si="117"/>
        <v>0</v>
      </c>
      <c r="S35" s="24">
        <f t="shared" si="117"/>
        <v>0</v>
      </c>
      <c r="T35" s="24">
        <f t="shared" si="117"/>
        <v>0</v>
      </c>
      <c r="U35" s="24">
        <f t="shared" si="117"/>
        <v>0</v>
      </c>
      <c r="V35" s="24">
        <f t="shared" si="117"/>
        <v>0</v>
      </c>
      <c r="W35" s="10">
        <f>SUBTOTAL(9,K35:V35)</f>
        <v>0</v>
      </c>
      <c r="X35" s="24">
        <f t="shared" ref="X35:AI35" si="118">$CL35*X34</f>
        <v>0</v>
      </c>
      <c r="Y35" s="24">
        <f t="shared" si="118"/>
        <v>0</v>
      </c>
      <c r="Z35" s="24">
        <f t="shared" si="118"/>
        <v>0</v>
      </c>
      <c r="AA35" s="24">
        <f t="shared" si="118"/>
        <v>0</v>
      </c>
      <c r="AB35" s="24">
        <f t="shared" si="118"/>
        <v>0</v>
      </c>
      <c r="AC35" s="22">
        <f t="shared" si="118"/>
        <v>0</v>
      </c>
      <c r="AD35" s="24">
        <f t="shared" si="118"/>
        <v>0</v>
      </c>
      <c r="AE35" s="24">
        <f t="shared" si="118"/>
        <v>0</v>
      </c>
      <c r="AF35" s="24">
        <f t="shared" si="118"/>
        <v>0</v>
      </c>
      <c r="AG35" s="24">
        <f t="shared" si="118"/>
        <v>0</v>
      </c>
      <c r="AH35" s="24">
        <f t="shared" si="118"/>
        <v>0</v>
      </c>
      <c r="AI35" s="24">
        <f t="shared" si="118"/>
        <v>0</v>
      </c>
      <c r="AJ35" s="10">
        <f>SUBTOTAL(9,X35:AI35)</f>
        <v>0</v>
      </c>
      <c r="AK35" s="24">
        <f t="shared" ref="AK35:AV35" si="119">$CL35*AK34</f>
        <v>0</v>
      </c>
      <c r="AL35" s="24">
        <f t="shared" si="119"/>
        <v>0</v>
      </c>
      <c r="AM35" s="24">
        <f t="shared" si="119"/>
        <v>0</v>
      </c>
      <c r="AN35" s="24">
        <f t="shared" si="119"/>
        <v>0</v>
      </c>
      <c r="AO35" s="24">
        <f t="shared" si="119"/>
        <v>0</v>
      </c>
      <c r="AP35" s="24">
        <f t="shared" si="119"/>
        <v>0</v>
      </c>
      <c r="AQ35" s="24">
        <f t="shared" si="119"/>
        <v>0</v>
      </c>
      <c r="AR35" s="24">
        <f t="shared" si="119"/>
        <v>0</v>
      </c>
      <c r="AS35" s="24">
        <f t="shared" si="119"/>
        <v>0</v>
      </c>
      <c r="AT35" s="24">
        <f t="shared" si="119"/>
        <v>0</v>
      </c>
      <c r="AU35" s="24">
        <f t="shared" si="119"/>
        <v>0</v>
      </c>
      <c r="AV35" s="24">
        <f t="shared" si="119"/>
        <v>0</v>
      </c>
      <c r="AW35" s="10">
        <f>SUBTOTAL(9,AK35:AV35)</f>
        <v>0</v>
      </c>
      <c r="AX35" s="24">
        <f t="shared" ref="AX35:BI35" si="120">$CL35*AX34</f>
        <v>0</v>
      </c>
      <c r="AY35" s="24">
        <f t="shared" si="120"/>
        <v>0</v>
      </c>
      <c r="AZ35" s="24">
        <f t="shared" si="120"/>
        <v>0</v>
      </c>
      <c r="BA35" s="24">
        <f t="shared" si="120"/>
        <v>0</v>
      </c>
      <c r="BB35" s="24">
        <f t="shared" si="120"/>
        <v>0</v>
      </c>
      <c r="BC35" s="24">
        <f t="shared" si="120"/>
        <v>0</v>
      </c>
      <c r="BD35" s="24">
        <f t="shared" si="120"/>
        <v>0</v>
      </c>
      <c r="BE35" s="24">
        <f t="shared" si="120"/>
        <v>0</v>
      </c>
      <c r="BF35" s="24">
        <f t="shared" si="120"/>
        <v>0</v>
      </c>
      <c r="BG35" s="24">
        <f t="shared" si="120"/>
        <v>0</v>
      </c>
      <c r="BH35" s="24">
        <f t="shared" si="120"/>
        <v>0</v>
      </c>
      <c r="BI35" s="24">
        <f t="shared" si="120"/>
        <v>0</v>
      </c>
      <c r="BJ35" s="10">
        <f>SUBTOTAL(9,AX35:BI35)</f>
        <v>0</v>
      </c>
      <c r="BK35" s="24">
        <f t="shared" ref="BK35:BV35" si="121">$CL35*BK34</f>
        <v>0</v>
      </c>
      <c r="BL35" s="24">
        <f t="shared" si="121"/>
        <v>0</v>
      </c>
      <c r="BM35" s="24">
        <f t="shared" si="121"/>
        <v>0</v>
      </c>
      <c r="BN35" s="24">
        <f t="shared" si="121"/>
        <v>0</v>
      </c>
      <c r="BO35" s="24">
        <f t="shared" si="121"/>
        <v>0</v>
      </c>
      <c r="BP35" s="24">
        <f t="shared" si="121"/>
        <v>0</v>
      </c>
      <c r="BQ35" s="24">
        <f t="shared" si="121"/>
        <v>0</v>
      </c>
      <c r="BR35" s="24">
        <f t="shared" si="121"/>
        <v>0</v>
      </c>
      <c r="BS35" s="24">
        <f t="shared" si="121"/>
        <v>0</v>
      </c>
      <c r="BT35" s="24">
        <f t="shared" si="121"/>
        <v>0</v>
      </c>
      <c r="BU35" s="24">
        <f t="shared" si="121"/>
        <v>0</v>
      </c>
      <c r="BV35" s="24">
        <f t="shared" si="121"/>
        <v>0</v>
      </c>
      <c r="BW35" s="10">
        <f>SUBTOTAL(9,BK35:BV35)</f>
        <v>0</v>
      </c>
      <c r="BX35" s="24">
        <f t="shared" ref="BX35:CI35" si="122">$CL35*BX34</f>
        <v>0</v>
      </c>
      <c r="BY35" s="24">
        <f t="shared" si="122"/>
        <v>0</v>
      </c>
      <c r="BZ35" s="24">
        <f t="shared" si="122"/>
        <v>0</v>
      </c>
      <c r="CA35" s="24">
        <f t="shared" si="122"/>
        <v>0</v>
      </c>
      <c r="CB35" s="24">
        <f t="shared" si="122"/>
        <v>0</v>
      </c>
      <c r="CC35" s="24">
        <f t="shared" si="122"/>
        <v>0</v>
      </c>
      <c r="CD35" s="24">
        <f t="shared" si="122"/>
        <v>0</v>
      </c>
      <c r="CE35" s="24">
        <f t="shared" si="122"/>
        <v>0</v>
      </c>
      <c r="CF35" s="24">
        <f t="shared" si="122"/>
        <v>0</v>
      </c>
      <c r="CG35" s="24">
        <f t="shared" si="122"/>
        <v>0</v>
      </c>
      <c r="CH35" s="24">
        <f t="shared" si="122"/>
        <v>0</v>
      </c>
      <c r="CI35" s="24">
        <f t="shared" si="122"/>
        <v>0</v>
      </c>
      <c r="CJ35" s="10">
        <f>SUBTOTAL(9,BX35:CI35)</f>
        <v>0</v>
      </c>
      <c r="CK35" s="44">
        <f>SUBTOTAL(9,D35:CJ35)</f>
        <v>0</v>
      </c>
      <c r="CL35" s="100">
        <v>0.15</v>
      </c>
    </row>
    <row r="36" spans="1:107" x14ac:dyDescent="0.25">
      <c r="A36" s="1" t="s">
        <v>58</v>
      </c>
      <c r="B36" s="1"/>
      <c r="C36" s="81"/>
      <c r="D36" s="22">
        <v>0</v>
      </c>
      <c r="E36" s="22">
        <v>0</v>
      </c>
      <c r="F36" s="22">
        <f>E49</f>
        <v>0</v>
      </c>
      <c r="G36" s="22">
        <f>F49</f>
        <v>0</v>
      </c>
      <c r="H36" s="22">
        <f>G49</f>
        <v>0</v>
      </c>
      <c r="I36" s="22">
        <f>H49</f>
        <v>0</v>
      </c>
      <c r="J36" s="10">
        <f>SUBTOTAL(9,D36:I36)</f>
        <v>0</v>
      </c>
      <c r="K36" s="22">
        <f>I49</f>
        <v>0</v>
      </c>
      <c r="L36" s="22">
        <f t="shared" ref="L36:V36" si="123">K49</f>
        <v>0</v>
      </c>
      <c r="M36" s="22">
        <f t="shared" si="123"/>
        <v>0</v>
      </c>
      <c r="N36" s="22">
        <f t="shared" si="123"/>
        <v>0</v>
      </c>
      <c r="O36" s="22">
        <f t="shared" si="123"/>
        <v>0</v>
      </c>
      <c r="P36" s="22">
        <f t="shared" si="123"/>
        <v>0</v>
      </c>
      <c r="Q36" s="22">
        <f t="shared" si="123"/>
        <v>0</v>
      </c>
      <c r="R36" s="22">
        <f t="shared" si="123"/>
        <v>0</v>
      </c>
      <c r="S36" s="22">
        <f t="shared" si="123"/>
        <v>0</v>
      </c>
      <c r="T36" s="22">
        <f t="shared" si="123"/>
        <v>0</v>
      </c>
      <c r="U36" s="22">
        <f t="shared" si="123"/>
        <v>0</v>
      </c>
      <c r="V36" s="22">
        <f t="shared" si="123"/>
        <v>0</v>
      </c>
      <c r="W36" s="10">
        <f>SUBTOTAL(9,K36:V36)</f>
        <v>0</v>
      </c>
      <c r="X36" s="22">
        <f>V49</f>
        <v>0</v>
      </c>
      <c r="Y36" s="22">
        <f t="shared" ref="Y36:AI36" si="124">X49</f>
        <v>0</v>
      </c>
      <c r="Z36" s="22">
        <f t="shared" si="124"/>
        <v>0</v>
      </c>
      <c r="AA36" s="22">
        <f t="shared" si="124"/>
        <v>0</v>
      </c>
      <c r="AB36" s="22">
        <f t="shared" si="124"/>
        <v>0</v>
      </c>
      <c r="AC36" s="22">
        <f t="shared" si="124"/>
        <v>0</v>
      </c>
      <c r="AD36" s="22">
        <f t="shared" si="124"/>
        <v>0</v>
      </c>
      <c r="AE36" s="22">
        <f t="shared" si="124"/>
        <v>0</v>
      </c>
      <c r="AF36" s="22">
        <f t="shared" si="124"/>
        <v>0</v>
      </c>
      <c r="AG36" s="22">
        <f t="shared" si="124"/>
        <v>0</v>
      </c>
      <c r="AH36" s="22">
        <f t="shared" si="124"/>
        <v>0</v>
      </c>
      <c r="AI36" s="22">
        <f t="shared" si="124"/>
        <v>0</v>
      </c>
      <c r="AJ36" s="10">
        <f>SUBTOTAL(9,X36:AI36)</f>
        <v>0</v>
      </c>
      <c r="AK36" s="22">
        <f>AI49</f>
        <v>0</v>
      </c>
      <c r="AL36" s="22">
        <f t="shared" ref="AL36:AV36" si="125">AK49</f>
        <v>0</v>
      </c>
      <c r="AM36" s="22">
        <f t="shared" si="125"/>
        <v>0</v>
      </c>
      <c r="AN36" s="22">
        <f t="shared" si="125"/>
        <v>0</v>
      </c>
      <c r="AO36" s="22">
        <f t="shared" si="125"/>
        <v>0</v>
      </c>
      <c r="AP36" s="22">
        <f t="shared" si="125"/>
        <v>0</v>
      </c>
      <c r="AQ36" s="22">
        <f t="shared" si="125"/>
        <v>0</v>
      </c>
      <c r="AR36" s="22">
        <f t="shared" si="125"/>
        <v>0</v>
      </c>
      <c r="AS36" s="22">
        <f t="shared" si="125"/>
        <v>0</v>
      </c>
      <c r="AT36" s="22">
        <f t="shared" si="125"/>
        <v>0</v>
      </c>
      <c r="AU36" s="22">
        <f t="shared" si="125"/>
        <v>0</v>
      </c>
      <c r="AV36" s="22">
        <f t="shared" si="125"/>
        <v>0</v>
      </c>
      <c r="AW36" s="10">
        <f>SUBTOTAL(9,AK36:AV36)</f>
        <v>0</v>
      </c>
      <c r="AX36" s="22">
        <f>AV49</f>
        <v>0</v>
      </c>
      <c r="AY36" s="22">
        <f t="shared" ref="AY36:BI36" si="126">AX49</f>
        <v>0</v>
      </c>
      <c r="AZ36" s="22">
        <f t="shared" si="126"/>
        <v>0</v>
      </c>
      <c r="BA36" s="22">
        <f t="shared" si="126"/>
        <v>0</v>
      </c>
      <c r="BB36" s="22">
        <f t="shared" si="126"/>
        <v>0</v>
      </c>
      <c r="BC36" s="22">
        <f t="shared" si="126"/>
        <v>0</v>
      </c>
      <c r="BD36" s="22">
        <f t="shared" si="126"/>
        <v>0</v>
      </c>
      <c r="BE36" s="22">
        <f t="shared" si="126"/>
        <v>0</v>
      </c>
      <c r="BF36" s="22">
        <f t="shared" si="126"/>
        <v>0</v>
      </c>
      <c r="BG36" s="22">
        <f t="shared" si="126"/>
        <v>0</v>
      </c>
      <c r="BH36" s="22">
        <f t="shared" si="126"/>
        <v>0</v>
      </c>
      <c r="BI36" s="22">
        <f t="shared" si="126"/>
        <v>0</v>
      </c>
      <c r="BJ36" s="10">
        <f>SUBTOTAL(9,AX36:BI36)</f>
        <v>0</v>
      </c>
      <c r="BK36" s="22">
        <f>BI49</f>
        <v>0</v>
      </c>
      <c r="BL36" s="22">
        <f t="shared" ref="BL36:BV36" si="127">BK49</f>
        <v>0</v>
      </c>
      <c r="BM36" s="22">
        <f t="shared" si="127"/>
        <v>0</v>
      </c>
      <c r="BN36" s="22">
        <f t="shared" si="127"/>
        <v>0</v>
      </c>
      <c r="BO36" s="22">
        <f t="shared" si="127"/>
        <v>0</v>
      </c>
      <c r="BP36" s="22">
        <f t="shared" si="127"/>
        <v>0</v>
      </c>
      <c r="BQ36" s="22">
        <f t="shared" si="127"/>
        <v>0</v>
      </c>
      <c r="BR36" s="22">
        <f t="shared" si="127"/>
        <v>0</v>
      </c>
      <c r="BS36" s="22">
        <f t="shared" si="127"/>
        <v>0</v>
      </c>
      <c r="BT36" s="22">
        <f t="shared" si="127"/>
        <v>0</v>
      </c>
      <c r="BU36" s="22">
        <f t="shared" si="127"/>
        <v>0</v>
      </c>
      <c r="BV36" s="22">
        <f t="shared" si="127"/>
        <v>0</v>
      </c>
      <c r="BW36" s="10">
        <f>SUBTOTAL(9,BK36:BV36)</f>
        <v>0</v>
      </c>
      <c r="BX36" s="22">
        <f>BV49</f>
        <v>0</v>
      </c>
      <c r="BY36" s="22">
        <f t="shared" ref="BY36:CI36" si="128">BX49</f>
        <v>0</v>
      </c>
      <c r="BZ36" s="22">
        <f t="shared" si="128"/>
        <v>0</v>
      </c>
      <c r="CA36" s="22">
        <f t="shared" si="128"/>
        <v>0</v>
      </c>
      <c r="CB36" s="22">
        <f t="shared" si="128"/>
        <v>0</v>
      </c>
      <c r="CC36" s="22">
        <f t="shared" si="128"/>
        <v>0</v>
      </c>
      <c r="CD36" s="22">
        <f t="shared" si="128"/>
        <v>0</v>
      </c>
      <c r="CE36" s="22">
        <f t="shared" si="128"/>
        <v>0</v>
      </c>
      <c r="CF36" s="22">
        <f t="shared" si="128"/>
        <v>0</v>
      </c>
      <c r="CG36" s="22">
        <f t="shared" si="128"/>
        <v>0</v>
      </c>
      <c r="CH36" s="22">
        <f t="shared" si="128"/>
        <v>0</v>
      </c>
      <c r="CI36" s="22">
        <f t="shared" si="128"/>
        <v>0</v>
      </c>
      <c r="CJ36" s="10">
        <f>SUBTOTAL(9,BX36:CI36)</f>
        <v>0</v>
      </c>
      <c r="CK36" s="44">
        <f>SUBTOTAL(9,D36:CJ36)</f>
        <v>0</v>
      </c>
    </row>
    <row r="37" spans="1:107" x14ac:dyDescent="0.25">
      <c r="A37" s="8" t="s">
        <v>52</v>
      </c>
      <c r="B37" s="8"/>
      <c r="C37" s="86">
        <f>CK37</f>
        <v>0</v>
      </c>
      <c r="D37" s="26">
        <f>SUBTOTAL(9,D31:D36)</f>
        <v>0</v>
      </c>
      <c r="E37" s="26">
        <f t="shared" ref="E37:I37" si="129">SUBTOTAL(9,E31:E36)</f>
        <v>0</v>
      </c>
      <c r="F37" s="26">
        <f t="shared" si="129"/>
        <v>0</v>
      </c>
      <c r="G37" s="26">
        <f t="shared" si="129"/>
        <v>0</v>
      </c>
      <c r="H37" s="26">
        <f t="shared" si="129"/>
        <v>0</v>
      </c>
      <c r="I37" s="26">
        <f t="shared" si="129"/>
        <v>0</v>
      </c>
      <c r="J37" s="12">
        <f>SUM(J34:J36)</f>
        <v>0</v>
      </c>
      <c r="K37" s="26">
        <f t="shared" ref="K37:V37" si="130">SUBTOTAL(9,K31:K36)</f>
        <v>0</v>
      </c>
      <c r="L37" s="26">
        <f t="shared" si="130"/>
        <v>0</v>
      </c>
      <c r="M37" s="26">
        <f t="shared" si="130"/>
        <v>0</v>
      </c>
      <c r="N37" s="26">
        <f t="shared" si="130"/>
        <v>0</v>
      </c>
      <c r="O37" s="26">
        <f t="shared" si="130"/>
        <v>0</v>
      </c>
      <c r="P37" s="26">
        <f t="shared" si="130"/>
        <v>0</v>
      </c>
      <c r="Q37" s="26">
        <f t="shared" si="130"/>
        <v>0</v>
      </c>
      <c r="R37" s="26">
        <f t="shared" si="130"/>
        <v>0</v>
      </c>
      <c r="S37" s="26">
        <f t="shared" si="130"/>
        <v>0</v>
      </c>
      <c r="T37" s="26">
        <f t="shared" si="130"/>
        <v>0</v>
      </c>
      <c r="U37" s="26">
        <f t="shared" si="130"/>
        <v>0</v>
      </c>
      <c r="V37" s="26">
        <f t="shared" si="130"/>
        <v>0</v>
      </c>
      <c r="W37" s="12">
        <f>SUM(W34:W36)</f>
        <v>0</v>
      </c>
      <c r="X37" s="26">
        <f t="shared" ref="X37:AI37" si="131">SUBTOTAL(9,X31:X36)</f>
        <v>0</v>
      </c>
      <c r="Y37" s="26">
        <f t="shared" si="131"/>
        <v>0</v>
      </c>
      <c r="Z37" s="26">
        <f t="shared" si="131"/>
        <v>0</v>
      </c>
      <c r="AA37" s="26">
        <f t="shared" si="131"/>
        <v>0</v>
      </c>
      <c r="AB37" s="26">
        <f t="shared" si="131"/>
        <v>0</v>
      </c>
      <c r="AC37" s="26">
        <f t="shared" si="131"/>
        <v>0</v>
      </c>
      <c r="AD37" s="26">
        <f t="shared" si="131"/>
        <v>0</v>
      </c>
      <c r="AE37" s="26">
        <f t="shared" si="131"/>
        <v>0</v>
      </c>
      <c r="AF37" s="26">
        <f t="shared" si="131"/>
        <v>0</v>
      </c>
      <c r="AG37" s="26">
        <f t="shared" si="131"/>
        <v>0</v>
      </c>
      <c r="AH37" s="26">
        <f t="shared" si="131"/>
        <v>0</v>
      </c>
      <c r="AI37" s="26">
        <f t="shared" si="131"/>
        <v>0</v>
      </c>
      <c r="AJ37" s="12">
        <f>SUM(AJ34:AJ36)</f>
        <v>0</v>
      </c>
      <c r="AK37" s="26">
        <f t="shared" ref="AK37:AV37" si="132">SUBTOTAL(9,AK31:AK36)</f>
        <v>0</v>
      </c>
      <c r="AL37" s="26">
        <f t="shared" si="132"/>
        <v>0</v>
      </c>
      <c r="AM37" s="26">
        <f t="shared" si="132"/>
        <v>0</v>
      </c>
      <c r="AN37" s="26">
        <f t="shared" si="132"/>
        <v>0</v>
      </c>
      <c r="AO37" s="26">
        <f t="shared" si="132"/>
        <v>0</v>
      </c>
      <c r="AP37" s="26">
        <f t="shared" si="132"/>
        <v>0</v>
      </c>
      <c r="AQ37" s="26">
        <f t="shared" si="132"/>
        <v>0</v>
      </c>
      <c r="AR37" s="26">
        <f t="shared" si="132"/>
        <v>0</v>
      </c>
      <c r="AS37" s="26">
        <f t="shared" si="132"/>
        <v>0</v>
      </c>
      <c r="AT37" s="26">
        <f t="shared" si="132"/>
        <v>0</v>
      </c>
      <c r="AU37" s="26">
        <f t="shared" si="132"/>
        <v>0</v>
      </c>
      <c r="AV37" s="26">
        <f t="shared" si="132"/>
        <v>0</v>
      </c>
      <c r="AW37" s="12">
        <f>SUM(AW34:AW36)</f>
        <v>0</v>
      </c>
      <c r="AX37" s="26">
        <f t="shared" ref="AX37:BI37" si="133">SUBTOTAL(9,AX31:AX36)</f>
        <v>0</v>
      </c>
      <c r="AY37" s="26">
        <f t="shared" si="133"/>
        <v>0</v>
      </c>
      <c r="AZ37" s="26">
        <f t="shared" si="133"/>
        <v>0</v>
      </c>
      <c r="BA37" s="26">
        <f t="shared" si="133"/>
        <v>0</v>
      </c>
      <c r="BB37" s="26">
        <f t="shared" si="133"/>
        <v>0</v>
      </c>
      <c r="BC37" s="26">
        <f t="shared" si="133"/>
        <v>0</v>
      </c>
      <c r="BD37" s="26">
        <f t="shared" si="133"/>
        <v>0</v>
      </c>
      <c r="BE37" s="26">
        <f t="shared" si="133"/>
        <v>0</v>
      </c>
      <c r="BF37" s="26">
        <f t="shared" si="133"/>
        <v>0</v>
      </c>
      <c r="BG37" s="26">
        <f t="shared" si="133"/>
        <v>0</v>
      </c>
      <c r="BH37" s="26">
        <f t="shared" si="133"/>
        <v>0</v>
      </c>
      <c r="BI37" s="26">
        <f t="shared" si="133"/>
        <v>0</v>
      </c>
      <c r="BJ37" s="12">
        <f>SUM(BJ34:BJ36)</f>
        <v>0</v>
      </c>
      <c r="BK37" s="26">
        <f t="shared" ref="BK37:BV37" si="134">SUBTOTAL(9,BK31:BK36)</f>
        <v>0</v>
      </c>
      <c r="BL37" s="26">
        <f t="shared" si="134"/>
        <v>0</v>
      </c>
      <c r="BM37" s="26">
        <f t="shared" si="134"/>
        <v>0</v>
      </c>
      <c r="BN37" s="26">
        <f t="shared" si="134"/>
        <v>0</v>
      </c>
      <c r="BO37" s="26">
        <f t="shared" si="134"/>
        <v>0</v>
      </c>
      <c r="BP37" s="26">
        <f t="shared" si="134"/>
        <v>0</v>
      </c>
      <c r="BQ37" s="26">
        <f t="shared" si="134"/>
        <v>0</v>
      </c>
      <c r="BR37" s="26">
        <f t="shared" si="134"/>
        <v>0</v>
      </c>
      <c r="BS37" s="26">
        <f t="shared" si="134"/>
        <v>0</v>
      </c>
      <c r="BT37" s="26">
        <f t="shared" si="134"/>
        <v>0</v>
      </c>
      <c r="BU37" s="26">
        <f t="shared" si="134"/>
        <v>0</v>
      </c>
      <c r="BV37" s="26">
        <f t="shared" si="134"/>
        <v>0</v>
      </c>
      <c r="BW37" s="12">
        <f>SUM(BW34:BW36)</f>
        <v>0</v>
      </c>
      <c r="BX37" s="26">
        <f t="shared" ref="BX37:CI37" si="135">SUBTOTAL(9,BX31:BX36)</f>
        <v>0</v>
      </c>
      <c r="BY37" s="26">
        <f t="shared" si="135"/>
        <v>0</v>
      </c>
      <c r="BZ37" s="26">
        <f t="shared" si="135"/>
        <v>0</v>
      </c>
      <c r="CA37" s="26">
        <f t="shared" si="135"/>
        <v>0</v>
      </c>
      <c r="CB37" s="26">
        <f t="shared" si="135"/>
        <v>0</v>
      </c>
      <c r="CC37" s="26">
        <f t="shared" si="135"/>
        <v>0</v>
      </c>
      <c r="CD37" s="26">
        <f t="shared" si="135"/>
        <v>0</v>
      </c>
      <c r="CE37" s="26">
        <f t="shared" si="135"/>
        <v>0</v>
      </c>
      <c r="CF37" s="26">
        <f t="shared" si="135"/>
        <v>0</v>
      </c>
      <c r="CG37" s="26">
        <f t="shared" si="135"/>
        <v>0</v>
      </c>
      <c r="CH37" s="26">
        <f t="shared" si="135"/>
        <v>0</v>
      </c>
      <c r="CI37" s="26">
        <f t="shared" si="135"/>
        <v>0</v>
      </c>
      <c r="CJ37" s="12">
        <f>SUM(CJ34:CJ36)</f>
        <v>0</v>
      </c>
      <c r="CK37" s="45">
        <f>SUM(CK34:CK36)</f>
        <v>0</v>
      </c>
      <c r="CL37" s="52"/>
    </row>
    <row r="38" spans="1:107" x14ac:dyDescent="0.25">
      <c r="A38" s="8"/>
      <c r="B38" s="8"/>
      <c r="C38" s="81"/>
      <c r="D38" s="23"/>
      <c r="E38" s="23"/>
      <c r="F38" s="23"/>
      <c r="G38" s="23"/>
      <c r="H38" s="23"/>
      <c r="I38" s="23"/>
      <c r="J38" s="21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1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1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1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1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1"/>
      <c r="CK38" s="44"/>
      <c r="CL38" s="52"/>
    </row>
    <row r="39" spans="1:107" x14ac:dyDescent="0.25">
      <c r="A39" s="1" t="s">
        <v>59</v>
      </c>
      <c r="B39" s="1"/>
      <c r="C39" s="81"/>
      <c r="D39" s="23">
        <v>0</v>
      </c>
      <c r="E39" s="23">
        <f t="shared" ref="E39:I39" si="136">IF(D47&gt;0,IF((SUM(E12:E23)-E34-E35-D49)&gt;0,IF((SUM(E12:E23)-E34-E35-D47)&gt;0,D47,(SUM(E12:E23)-E34-E35-D49)),0),0)</f>
        <v>0</v>
      </c>
      <c r="F39" s="23">
        <f t="shared" si="136"/>
        <v>0</v>
      </c>
      <c r="G39" s="23">
        <f t="shared" si="136"/>
        <v>0</v>
      </c>
      <c r="H39" s="23">
        <f t="shared" si="136"/>
        <v>0</v>
      </c>
      <c r="I39" s="23">
        <f t="shared" si="136"/>
        <v>0</v>
      </c>
      <c r="J39" s="10">
        <f>SUBTOTAL(9,D39:I39)</f>
        <v>0</v>
      </c>
      <c r="K39" s="23">
        <f t="shared" ref="K39:V39" si="137">IF(J47&gt;0,IF((SUM(K12:K23)-K34-K35-J49)&gt;0,IF((SUM(K12:K23)-K34-K35-J47)&gt;0,J47,(SUM(K12:K23)-K34-K35-J49)),0),0)</f>
        <v>0</v>
      </c>
      <c r="L39" s="23">
        <f t="shared" si="137"/>
        <v>0</v>
      </c>
      <c r="M39" s="23">
        <f t="shared" si="137"/>
        <v>0</v>
      </c>
      <c r="N39" s="23">
        <f t="shared" si="137"/>
        <v>0</v>
      </c>
      <c r="O39" s="23">
        <f t="shared" si="137"/>
        <v>0</v>
      </c>
      <c r="P39" s="23">
        <f t="shared" si="137"/>
        <v>0</v>
      </c>
      <c r="Q39" s="23">
        <f t="shared" si="137"/>
        <v>0</v>
      </c>
      <c r="R39" s="23">
        <f t="shared" si="137"/>
        <v>0</v>
      </c>
      <c r="S39" s="23">
        <f t="shared" si="137"/>
        <v>0</v>
      </c>
      <c r="T39" s="23">
        <f t="shared" si="137"/>
        <v>0</v>
      </c>
      <c r="U39" s="23">
        <f t="shared" si="137"/>
        <v>0</v>
      </c>
      <c r="V39" s="23">
        <f t="shared" si="137"/>
        <v>0</v>
      </c>
      <c r="W39" s="10">
        <f>SUBTOTAL(9,K39:V39)</f>
        <v>0</v>
      </c>
      <c r="X39" s="23">
        <f t="shared" ref="X39:AI39" si="138">IF(W47&gt;0,IF((SUM(X12:X23)-X34-X35-W49)&gt;0,IF((SUM(X12:X23)-X34-X35-W47)&gt;0,W47,(SUM(X12:X23)-X34-X35-W49)),0),0)</f>
        <v>0</v>
      </c>
      <c r="Y39" s="23">
        <f t="shared" si="138"/>
        <v>0</v>
      </c>
      <c r="Z39" s="23">
        <f t="shared" si="138"/>
        <v>0</v>
      </c>
      <c r="AA39" s="23">
        <f t="shared" si="138"/>
        <v>0</v>
      </c>
      <c r="AB39" s="23">
        <f t="shared" si="138"/>
        <v>0</v>
      </c>
      <c r="AC39" s="23">
        <f t="shared" si="138"/>
        <v>0</v>
      </c>
      <c r="AD39" s="23">
        <f t="shared" si="138"/>
        <v>0</v>
      </c>
      <c r="AE39" s="23">
        <f t="shared" si="138"/>
        <v>0</v>
      </c>
      <c r="AF39" s="23">
        <f t="shared" si="138"/>
        <v>0</v>
      </c>
      <c r="AG39" s="23">
        <f t="shared" si="138"/>
        <v>0</v>
      </c>
      <c r="AH39" s="23">
        <f t="shared" si="138"/>
        <v>0</v>
      </c>
      <c r="AI39" s="23">
        <f t="shared" si="138"/>
        <v>0</v>
      </c>
      <c r="AJ39" s="10">
        <f>SUBTOTAL(9,X39:AI39)</f>
        <v>0</v>
      </c>
      <c r="AK39" s="23">
        <f t="shared" ref="AK39:AV39" si="139">IF(AJ47&gt;0,IF((SUM(AK12:AK23)-AK34-AK35-AJ49)&gt;0,IF((SUM(AK12:AK23)-AK34-AK35-AJ47)&gt;0,AJ47,(SUM(AK12:AK23)-AK34-AK35-AJ49)),0),0)</f>
        <v>0</v>
      </c>
      <c r="AL39" s="23">
        <f t="shared" si="139"/>
        <v>0</v>
      </c>
      <c r="AM39" s="23">
        <f t="shared" si="139"/>
        <v>0</v>
      </c>
      <c r="AN39" s="23">
        <f t="shared" si="139"/>
        <v>0</v>
      </c>
      <c r="AO39" s="23">
        <f t="shared" si="139"/>
        <v>0</v>
      </c>
      <c r="AP39" s="23">
        <f t="shared" si="139"/>
        <v>0</v>
      </c>
      <c r="AQ39" s="23">
        <f t="shared" si="139"/>
        <v>0</v>
      </c>
      <c r="AR39" s="23">
        <f t="shared" si="139"/>
        <v>0</v>
      </c>
      <c r="AS39" s="23">
        <f t="shared" si="139"/>
        <v>0</v>
      </c>
      <c r="AT39" s="23">
        <f t="shared" si="139"/>
        <v>0</v>
      </c>
      <c r="AU39" s="23">
        <f t="shared" si="139"/>
        <v>0</v>
      </c>
      <c r="AV39" s="23">
        <f t="shared" si="139"/>
        <v>0</v>
      </c>
      <c r="AW39" s="10">
        <f>SUBTOTAL(9,AK39:AV39)</f>
        <v>0</v>
      </c>
      <c r="AX39" s="23">
        <f t="shared" ref="AX39:BI39" si="140">IF(AW47&gt;0,IF((SUM(AX12:AX23)-AX34-AX35-AW49)&gt;0,IF((SUM(AX12:AX23)-AX34-AX35-AW47)&gt;0,AW47,(SUM(AX12:AX23)-AX34-AX35-AW49)),0),0)</f>
        <v>0</v>
      </c>
      <c r="AY39" s="23">
        <f t="shared" si="140"/>
        <v>0</v>
      </c>
      <c r="AZ39" s="23">
        <f t="shared" si="140"/>
        <v>0</v>
      </c>
      <c r="BA39" s="23">
        <f t="shared" si="140"/>
        <v>0</v>
      </c>
      <c r="BB39" s="23">
        <f t="shared" si="140"/>
        <v>0</v>
      </c>
      <c r="BC39" s="23">
        <f t="shared" si="140"/>
        <v>0</v>
      </c>
      <c r="BD39" s="23">
        <f t="shared" si="140"/>
        <v>0</v>
      </c>
      <c r="BE39" s="23">
        <f t="shared" si="140"/>
        <v>0</v>
      </c>
      <c r="BF39" s="23">
        <f t="shared" si="140"/>
        <v>0</v>
      </c>
      <c r="BG39" s="23">
        <f t="shared" si="140"/>
        <v>0</v>
      </c>
      <c r="BH39" s="23">
        <f t="shared" si="140"/>
        <v>0</v>
      </c>
      <c r="BI39" s="23">
        <f t="shared" si="140"/>
        <v>0</v>
      </c>
      <c r="BJ39" s="10">
        <f>SUBTOTAL(9,AX39:BI39)</f>
        <v>0</v>
      </c>
      <c r="BK39" s="23">
        <f t="shared" ref="BK39:BV39" si="141">IF(BJ47&gt;0,IF((SUM(BK12:BK23)-BK34-BK35-BJ49)&gt;0,IF((SUM(BK12:BK23)-BK34-BK35-BJ47)&gt;0,BJ47,(SUM(BK12:BK23)-BK34-BK35-BJ49)),0),0)</f>
        <v>0</v>
      </c>
      <c r="BL39" s="23">
        <f t="shared" si="141"/>
        <v>0</v>
      </c>
      <c r="BM39" s="23">
        <f t="shared" si="141"/>
        <v>0</v>
      </c>
      <c r="BN39" s="23">
        <f t="shared" si="141"/>
        <v>0</v>
      </c>
      <c r="BO39" s="23">
        <f t="shared" si="141"/>
        <v>0</v>
      </c>
      <c r="BP39" s="23">
        <f t="shared" si="141"/>
        <v>0</v>
      </c>
      <c r="BQ39" s="23">
        <f t="shared" si="141"/>
        <v>0</v>
      </c>
      <c r="BR39" s="23">
        <f t="shared" si="141"/>
        <v>0</v>
      </c>
      <c r="BS39" s="23">
        <f t="shared" si="141"/>
        <v>0</v>
      </c>
      <c r="BT39" s="23">
        <f t="shared" si="141"/>
        <v>0</v>
      </c>
      <c r="BU39" s="23">
        <f t="shared" si="141"/>
        <v>0</v>
      </c>
      <c r="BV39" s="23">
        <f t="shared" si="141"/>
        <v>0</v>
      </c>
      <c r="BW39" s="10">
        <f>SUBTOTAL(9,BK39:BV39)</f>
        <v>0</v>
      </c>
      <c r="BX39" s="23">
        <f t="shared" ref="BX39:CF39" si="142">IF(BW47&gt;0,IF((SUM(BX12:BX23)-BX34-BX35-BW49)&gt;0,IF((SUM(BX12:BX23)-BX34-BX35-BW47)&gt;0,BW47,(SUM(BX12:BX23)-BX34-BX35-BW49)),0),0)</f>
        <v>0</v>
      </c>
      <c r="BY39" s="23">
        <f t="shared" si="142"/>
        <v>0</v>
      </c>
      <c r="BZ39" s="23">
        <f t="shared" si="142"/>
        <v>0</v>
      </c>
      <c r="CA39" s="23">
        <f t="shared" si="142"/>
        <v>0</v>
      </c>
      <c r="CB39" s="23">
        <f t="shared" si="142"/>
        <v>0</v>
      </c>
      <c r="CC39" s="23">
        <f t="shared" si="142"/>
        <v>0</v>
      </c>
      <c r="CD39" s="23">
        <f t="shared" si="142"/>
        <v>0</v>
      </c>
      <c r="CE39" s="23">
        <f t="shared" si="142"/>
        <v>0</v>
      </c>
      <c r="CF39" s="23">
        <f t="shared" si="142"/>
        <v>0</v>
      </c>
      <c r="CG39" s="23">
        <f>IF(CF47&gt;0,IF((SUM(CG12:CG23)-CG34-CG35-CF49)&gt;0,IF((SUM(CG12:CG23)-CG34-CG35-CF47)&gt;0,CF47,(SUM(CG12:CG23)-CG34-CG35-CF49)),0),0)</f>
        <v>0</v>
      </c>
      <c r="CH39" s="23">
        <f t="shared" ref="CH39:CI39" si="143">IF(CG47&gt;0,IF((SUM(CH12:CH23)-CH34-CH35-CG49)&gt;0,IF((SUM(CH12:CH23)-CH34-CH35-CG47)&gt;0,CG47,(SUM(CH12:CH23)-CH34-CH35-CG49)),0),0)</f>
        <v>0</v>
      </c>
      <c r="CI39" s="23">
        <f t="shared" si="143"/>
        <v>0</v>
      </c>
      <c r="CJ39" s="10">
        <f>SUBTOTAL(9,BX39:CI39)</f>
        <v>0</v>
      </c>
      <c r="CK39" s="44">
        <f>SUBTOTAL(9,D39:CJ39)</f>
        <v>0</v>
      </c>
      <c r="CL39" s="52"/>
    </row>
    <row r="40" spans="1:107" x14ac:dyDescent="0.25">
      <c r="A40" s="1"/>
      <c r="B40" s="1"/>
      <c r="C40" s="81"/>
      <c r="D40" s="22"/>
      <c r="E40" s="22"/>
      <c r="F40" s="22"/>
      <c r="G40" s="22"/>
      <c r="H40" s="22"/>
      <c r="I40" s="22"/>
      <c r="J40" s="10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10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10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10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10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10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10"/>
      <c r="CK40" s="44"/>
      <c r="CL40" s="52"/>
    </row>
    <row r="41" spans="1:107" ht="17.25" x14ac:dyDescent="0.4">
      <c r="C41" s="81"/>
      <c r="D41" s="29"/>
      <c r="E41" s="29"/>
      <c r="F41" s="29"/>
      <c r="G41" s="30"/>
      <c r="H41" s="31"/>
      <c r="I41" s="31"/>
      <c r="J41" s="14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14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14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14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14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14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14"/>
      <c r="CK41" s="46"/>
    </row>
    <row r="42" spans="1:107" x14ac:dyDescent="0.25">
      <c r="A42" s="1" t="s">
        <v>9</v>
      </c>
      <c r="B42" s="1"/>
      <c r="C42" s="81"/>
      <c r="D42" s="22">
        <f>SUBTOTAL(9,D31:D40)</f>
        <v>0</v>
      </c>
      <c r="E42" s="22">
        <f t="shared" ref="E42:I42" si="144">SUBTOTAL(9,E31:E40)</f>
        <v>0</v>
      </c>
      <c r="F42" s="22">
        <f t="shared" si="144"/>
        <v>0</v>
      </c>
      <c r="G42" s="22">
        <f t="shared" si="144"/>
        <v>0</v>
      </c>
      <c r="H42" s="22">
        <f t="shared" si="144"/>
        <v>0</v>
      </c>
      <c r="I42" s="22">
        <f t="shared" si="144"/>
        <v>0</v>
      </c>
      <c r="J42" s="10">
        <f>SUM(J31:J33)+SUM(J35:J36)+J39</f>
        <v>0</v>
      </c>
      <c r="K42" s="22">
        <f t="shared" ref="K42:V42" si="145">SUBTOTAL(9,K31:K40)</f>
        <v>0</v>
      </c>
      <c r="L42" s="22">
        <f t="shared" si="145"/>
        <v>0</v>
      </c>
      <c r="M42" s="22">
        <f t="shared" si="145"/>
        <v>0</v>
      </c>
      <c r="N42" s="22">
        <f t="shared" si="145"/>
        <v>0</v>
      </c>
      <c r="O42" s="22">
        <f t="shared" si="145"/>
        <v>0</v>
      </c>
      <c r="P42" s="22">
        <f t="shared" si="145"/>
        <v>0</v>
      </c>
      <c r="Q42" s="22">
        <f t="shared" si="145"/>
        <v>0</v>
      </c>
      <c r="R42" s="22">
        <f t="shared" si="145"/>
        <v>0</v>
      </c>
      <c r="S42" s="22">
        <f t="shared" si="145"/>
        <v>0</v>
      </c>
      <c r="T42" s="22">
        <f t="shared" si="145"/>
        <v>0</v>
      </c>
      <c r="U42" s="22">
        <f t="shared" si="145"/>
        <v>0</v>
      </c>
      <c r="V42" s="22">
        <f t="shared" si="145"/>
        <v>0</v>
      </c>
      <c r="W42" s="10">
        <f>SUM(W31:W33)+SUM(W35:W36)+W39</f>
        <v>0</v>
      </c>
      <c r="X42" s="22">
        <f t="shared" ref="X42:AI42" si="146">SUBTOTAL(9,X31:X40)</f>
        <v>0</v>
      </c>
      <c r="Y42" s="22">
        <f t="shared" si="146"/>
        <v>0</v>
      </c>
      <c r="Z42" s="22">
        <f t="shared" si="146"/>
        <v>0</v>
      </c>
      <c r="AA42" s="22">
        <f t="shared" si="146"/>
        <v>0</v>
      </c>
      <c r="AB42" s="22">
        <f t="shared" si="146"/>
        <v>0</v>
      </c>
      <c r="AC42" s="22">
        <f t="shared" si="146"/>
        <v>0</v>
      </c>
      <c r="AD42" s="22">
        <f t="shared" si="146"/>
        <v>0</v>
      </c>
      <c r="AE42" s="22">
        <f t="shared" si="146"/>
        <v>0</v>
      </c>
      <c r="AF42" s="22">
        <f t="shared" si="146"/>
        <v>0</v>
      </c>
      <c r="AG42" s="22">
        <f t="shared" si="146"/>
        <v>0</v>
      </c>
      <c r="AH42" s="22">
        <f t="shared" si="146"/>
        <v>0</v>
      </c>
      <c r="AI42" s="22">
        <f t="shared" si="146"/>
        <v>0</v>
      </c>
      <c r="AJ42" s="10">
        <f>SUM(AJ31:AJ33)+SUM(AJ35:AJ36)+AJ39</f>
        <v>0</v>
      </c>
      <c r="AK42" s="22">
        <f t="shared" ref="AK42:AV42" si="147">SUBTOTAL(9,AK31:AK40)</f>
        <v>0</v>
      </c>
      <c r="AL42" s="22">
        <f t="shared" si="147"/>
        <v>0</v>
      </c>
      <c r="AM42" s="22">
        <f t="shared" si="147"/>
        <v>0</v>
      </c>
      <c r="AN42" s="22">
        <f t="shared" si="147"/>
        <v>0</v>
      </c>
      <c r="AO42" s="22">
        <f t="shared" si="147"/>
        <v>0</v>
      </c>
      <c r="AP42" s="22">
        <f t="shared" si="147"/>
        <v>0</v>
      </c>
      <c r="AQ42" s="22">
        <f t="shared" si="147"/>
        <v>0</v>
      </c>
      <c r="AR42" s="22">
        <f t="shared" si="147"/>
        <v>0</v>
      </c>
      <c r="AS42" s="22">
        <f t="shared" si="147"/>
        <v>0</v>
      </c>
      <c r="AT42" s="22">
        <f t="shared" si="147"/>
        <v>0</v>
      </c>
      <c r="AU42" s="22">
        <f t="shared" si="147"/>
        <v>0</v>
      </c>
      <c r="AV42" s="22">
        <f t="shared" si="147"/>
        <v>0</v>
      </c>
      <c r="AW42" s="10">
        <f>SUM(AW31:AW33)+SUM(AW35:AW36)+AW39</f>
        <v>0</v>
      </c>
      <c r="AX42" s="22">
        <f t="shared" ref="AX42:BI42" si="148">SUBTOTAL(9,AX31:AX40)</f>
        <v>0</v>
      </c>
      <c r="AY42" s="22">
        <f t="shared" si="148"/>
        <v>0</v>
      </c>
      <c r="AZ42" s="22">
        <f t="shared" si="148"/>
        <v>0</v>
      </c>
      <c r="BA42" s="22">
        <f t="shared" si="148"/>
        <v>0</v>
      </c>
      <c r="BB42" s="22">
        <f t="shared" si="148"/>
        <v>0</v>
      </c>
      <c r="BC42" s="22">
        <f t="shared" si="148"/>
        <v>0</v>
      </c>
      <c r="BD42" s="22">
        <f t="shared" si="148"/>
        <v>0</v>
      </c>
      <c r="BE42" s="22">
        <f t="shared" si="148"/>
        <v>0</v>
      </c>
      <c r="BF42" s="22">
        <f t="shared" si="148"/>
        <v>0</v>
      </c>
      <c r="BG42" s="22">
        <f t="shared" si="148"/>
        <v>0</v>
      </c>
      <c r="BH42" s="22">
        <f t="shared" si="148"/>
        <v>0</v>
      </c>
      <c r="BI42" s="22">
        <f t="shared" si="148"/>
        <v>0</v>
      </c>
      <c r="BJ42" s="10">
        <f>SUM(BJ31:BJ33)+SUM(BJ35:BJ36)+BJ39</f>
        <v>0</v>
      </c>
      <c r="BK42" s="22">
        <f t="shared" ref="BK42:BV42" si="149">SUBTOTAL(9,BK31:BK40)</f>
        <v>0</v>
      </c>
      <c r="BL42" s="22">
        <f t="shared" si="149"/>
        <v>0</v>
      </c>
      <c r="BM42" s="22">
        <f t="shared" si="149"/>
        <v>0</v>
      </c>
      <c r="BN42" s="22">
        <f t="shared" si="149"/>
        <v>0</v>
      </c>
      <c r="BO42" s="22">
        <f t="shared" si="149"/>
        <v>0</v>
      </c>
      <c r="BP42" s="22">
        <f t="shared" si="149"/>
        <v>0</v>
      </c>
      <c r="BQ42" s="22">
        <f t="shared" si="149"/>
        <v>0</v>
      </c>
      <c r="BR42" s="22">
        <f t="shared" si="149"/>
        <v>0</v>
      </c>
      <c r="BS42" s="22">
        <f t="shared" si="149"/>
        <v>0</v>
      </c>
      <c r="BT42" s="22">
        <f t="shared" si="149"/>
        <v>0</v>
      </c>
      <c r="BU42" s="22">
        <f t="shared" si="149"/>
        <v>0</v>
      </c>
      <c r="BV42" s="22">
        <f t="shared" si="149"/>
        <v>0</v>
      </c>
      <c r="BW42" s="10">
        <f>SUM(BW31:BW33)+SUM(BW35:BW36)+BW39</f>
        <v>0</v>
      </c>
      <c r="BX42" s="22">
        <f t="shared" ref="BX42:CI42" si="150">SUBTOTAL(9,BX31:BX40)</f>
        <v>0</v>
      </c>
      <c r="BY42" s="22">
        <f t="shared" si="150"/>
        <v>0</v>
      </c>
      <c r="BZ42" s="22">
        <f t="shared" si="150"/>
        <v>0</v>
      </c>
      <c r="CA42" s="22">
        <f t="shared" si="150"/>
        <v>0</v>
      </c>
      <c r="CB42" s="22">
        <f t="shared" si="150"/>
        <v>0</v>
      </c>
      <c r="CC42" s="22">
        <f t="shared" si="150"/>
        <v>0</v>
      </c>
      <c r="CD42" s="22">
        <f t="shared" si="150"/>
        <v>0</v>
      </c>
      <c r="CE42" s="22">
        <f t="shared" si="150"/>
        <v>0</v>
      </c>
      <c r="CF42" s="22">
        <f t="shared" si="150"/>
        <v>0</v>
      </c>
      <c r="CG42" s="22">
        <f t="shared" si="150"/>
        <v>0</v>
      </c>
      <c r="CH42" s="22">
        <f t="shared" si="150"/>
        <v>0</v>
      </c>
      <c r="CI42" s="22">
        <f t="shared" si="150"/>
        <v>0</v>
      </c>
      <c r="CJ42" s="10">
        <f>SUM(CJ31:CJ33)+SUM(CJ35:CJ36)+CJ39</f>
        <v>0</v>
      </c>
      <c r="CK42" s="44">
        <f>SUM(CK31:CK33)+SUM(CK35:CK36)+CK39</f>
        <v>0</v>
      </c>
    </row>
    <row r="43" spans="1:107" ht="17.25" x14ac:dyDescent="0.4">
      <c r="C43" s="81"/>
      <c r="D43" s="30"/>
      <c r="E43" s="30"/>
      <c r="F43" s="30"/>
      <c r="G43" s="29"/>
      <c r="H43" s="31"/>
      <c r="I43" s="31"/>
      <c r="J43" s="14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14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14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14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14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14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14"/>
      <c r="CK43" s="45"/>
    </row>
    <row r="44" spans="1:107" s="1" customFormat="1" x14ac:dyDescent="0.25">
      <c r="A44" s="1" t="s">
        <v>0</v>
      </c>
      <c r="C44" s="81"/>
      <c r="D44" s="32">
        <f t="shared" ref="D44:AI44" si="151">D28-D42</f>
        <v>0</v>
      </c>
      <c r="E44" s="32">
        <f t="shared" si="151"/>
        <v>0</v>
      </c>
      <c r="F44" s="32">
        <f t="shared" si="151"/>
        <v>0</v>
      </c>
      <c r="G44" s="32">
        <f t="shared" si="151"/>
        <v>0</v>
      </c>
      <c r="H44" s="32">
        <f t="shared" si="151"/>
        <v>0</v>
      </c>
      <c r="I44" s="32">
        <f t="shared" si="151"/>
        <v>0</v>
      </c>
      <c r="J44" s="15">
        <f t="shared" si="151"/>
        <v>0</v>
      </c>
      <c r="K44" s="32">
        <f t="shared" si="151"/>
        <v>0</v>
      </c>
      <c r="L44" s="32">
        <f t="shared" si="151"/>
        <v>0</v>
      </c>
      <c r="M44" s="32">
        <f t="shared" si="151"/>
        <v>0</v>
      </c>
      <c r="N44" s="32">
        <f t="shared" si="151"/>
        <v>0</v>
      </c>
      <c r="O44" s="32">
        <f t="shared" si="151"/>
        <v>0</v>
      </c>
      <c r="P44" s="32">
        <f t="shared" si="151"/>
        <v>0</v>
      </c>
      <c r="Q44" s="32">
        <f t="shared" si="151"/>
        <v>0</v>
      </c>
      <c r="R44" s="32">
        <f t="shared" si="151"/>
        <v>0</v>
      </c>
      <c r="S44" s="32">
        <f t="shared" si="151"/>
        <v>0</v>
      </c>
      <c r="T44" s="32">
        <f t="shared" si="151"/>
        <v>0</v>
      </c>
      <c r="U44" s="32">
        <f t="shared" si="151"/>
        <v>0</v>
      </c>
      <c r="V44" s="32">
        <f t="shared" si="151"/>
        <v>0</v>
      </c>
      <c r="W44" s="15">
        <f t="shared" si="151"/>
        <v>0</v>
      </c>
      <c r="X44" s="32">
        <f t="shared" si="151"/>
        <v>0</v>
      </c>
      <c r="Y44" s="32">
        <f t="shared" si="151"/>
        <v>0</v>
      </c>
      <c r="Z44" s="32">
        <f t="shared" si="151"/>
        <v>0</v>
      </c>
      <c r="AA44" s="32">
        <f t="shared" si="151"/>
        <v>0</v>
      </c>
      <c r="AB44" s="32">
        <f t="shared" si="151"/>
        <v>0</v>
      </c>
      <c r="AC44" s="32">
        <f t="shared" si="151"/>
        <v>0</v>
      </c>
      <c r="AD44" s="32">
        <f t="shared" si="151"/>
        <v>0</v>
      </c>
      <c r="AE44" s="32">
        <f t="shared" si="151"/>
        <v>0</v>
      </c>
      <c r="AF44" s="32">
        <f t="shared" si="151"/>
        <v>0</v>
      </c>
      <c r="AG44" s="32">
        <f t="shared" si="151"/>
        <v>0</v>
      </c>
      <c r="AH44" s="32">
        <f t="shared" si="151"/>
        <v>0</v>
      </c>
      <c r="AI44" s="32">
        <f t="shared" si="151"/>
        <v>0</v>
      </c>
      <c r="AJ44" s="15">
        <f t="shared" ref="AJ44:BO44" si="152">AJ28-AJ42</f>
        <v>0</v>
      </c>
      <c r="AK44" s="32">
        <f t="shared" si="152"/>
        <v>0</v>
      </c>
      <c r="AL44" s="32">
        <f t="shared" si="152"/>
        <v>0</v>
      </c>
      <c r="AM44" s="32">
        <f t="shared" si="152"/>
        <v>0</v>
      </c>
      <c r="AN44" s="32">
        <f t="shared" si="152"/>
        <v>0</v>
      </c>
      <c r="AO44" s="32">
        <f t="shared" si="152"/>
        <v>0</v>
      </c>
      <c r="AP44" s="32">
        <f t="shared" si="152"/>
        <v>0</v>
      </c>
      <c r="AQ44" s="32">
        <f t="shared" si="152"/>
        <v>0</v>
      </c>
      <c r="AR44" s="32">
        <f t="shared" si="152"/>
        <v>0</v>
      </c>
      <c r="AS44" s="32">
        <f t="shared" si="152"/>
        <v>0</v>
      </c>
      <c r="AT44" s="32">
        <f t="shared" si="152"/>
        <v>0</v>
      </c>
      <c r="AU44" s="32">
        <f t="shared" si="152"/>
        <v>0</v>
      </c>
      <c r="AV44" s="32">
        <f t="shared" si="152"/>
        <v>0</v>
      </c>
      <c r="AW44" s="15">
        <f t="shared" si="152"/>
        <v>0</v>
      </c>
      <c r="AX44" s="32">
        <f t="shared" si="152"/>
        <v>0</v>
      </c>
      <c r="AY44" s="32">
        <f t="shared" si="152"/>
        <v>0</v>
      </c>
      <c r="AZ44" s="32">
        <f t="shared" si="152"/>
        <v>0</v>
      </c>
      <c r="BA44" s="32">
        <f t="shared" si="152"/>
        <v>0</v>
      </c>
      <c r="BB44" s="32">
        <f t="shared" si="152"/>
        <v>0</v>
      </c>
      <c r="BC44" s="32">
        <f t="shared" si="152"/>
        <v>0</v>
      </c>
      <c r="BD44" s="32">
        <f t="shared" si="152"/>
        <v>0</v>
      </c>
      <c r="BE44" s="32">
        <f t="shared" si="152"/>
        <v>0</v>
      </c>
      <c r="BF44" s="32">
        <f t="shared" si="152"/>
        <v>0</v>
      </c>
      <c r="BG44" s="32">
        <f t="shared" si="152"/>
        <v>0</v>
      </c>
      <c r="BH44" s="32">
        <f t="shared" si="152"/>
        <v>0</v>
      </c>
      <c r="BI44" s="32">
        <f t="shared" si="152"/>
        <v>0</v>
      </c>
      <c r="BJ44" s="15">
        <f t="shared" si="152"/>
        <v>0</v>
      </c>
      <c r="BK44" s="32">
        <f t="shared" si="152"/>
        <v>0</v>
      </c>
      <c r="BL44" s="32">
        <f t="shared" si="152"/>
        <v>0</v>
      </c>
      <c r="BM44" s="32">
        <f t="shared" si="152"/>
        <v>0</v>
      </c>
      <c r="BN44" s="32">
        <f t="shared" si="152"/>
        <v>0</v>
      </c>
      <c r="BO44" s="32">
        <f t="shared" si="152"/>
        <v>0</v>
      </c>
      <c r="BP44" s="32">
        <f t="shared" ref="BP44:CK44" si="153">BP28-BP42</f>
        <v>0</v>
      </c>
      <c r="BQ44" s="32">
        <f t="shared" si="153"/>
        <v>0</v>
      </c>
      <c r="BR44" s="32">
        <f t="shared" si="153"/>
        <v>0</v>
      </c>
      <c r="BS44" s="32">
        <f t="shared" si="153"/>
        <v>0</v>
      </c>
      <c r="BT44" s="32">
        <f t="shared" si="153"/>
        <v>0</v>
      </c>
      <c r="BU44" s="32">
        <f t="shared" si="153"/>
        <v>0</v>
      </c>
      <c r="BV44" s="32">
        <f t="shared" si="153"/>
        <v>0</v>
      </c>
      <c r="BW44" s="15">
        <f t="shared" si="153"/>
        <v>0</v>
      </c>
      <c r="BX44" s="32">
        <f t="shared" si="153"/>
        <v>0</v>
      </c>
      <c r="BY44" s="32">
        <f t="shared" si="153"/>
        <v>0</v>
      </c>
      <c r="BZ44" s="32">
        <f t="shared" si="153"/>
        <v>0</v>
      </c>
      <c r="CA44" s="32">
        <f t="shared" si="153"/>
        <v>0</v>
      </c>
      <c r="CB44" s="32">
        <f t="shared" si="153"/>
        <v>0</v>
      </c>
      <c r="CC44" s="32">
        <f t="shared" si="153"/>
        <v>0</v>
      </c>
      <c r="CD44" s="32">
        <f t="shared" si="153"/>
        <v>0</v>
      </c>
      <c r="CE44" s="32">
        <f t="shared" si="153"/>
        <v>0</v>
      </c>
      <c r="CF44" s="32">
        <f t="shared" si="153"/>
        <v>0</v>
      </c>
      <c r="CG44" s="32">
        <f t="shared" si="153"/>
        <v>0</v>
      </c>
      <c r="CH44" s="32">
        <f t="shared" si="153"/>
        <v>0</v>
      </c>
      <c r="CI44" s="32">
        <f t="shared" si="153"/>
        <v>0</v>
      </c>
      <c r="CJ44" s="15">
        <f t="shared" si="153"/>
        <v>0</v>
      </c>
      <c r="CK44" s="47">
        <f t="shared" si="153"/>
        <v>0</v>
      </c>
    </row>
    <row r="45" spans="1:107" x14ac:dyDescent="0.25">
      <c r="C45" s="81"/>
      <c r="D45" s="29" t="s">
        <v>1</v>
      </c>
      <c r="E45" s="29"/>
      <c r="F45" s="29"/>
      <c r="G45" s="29"/>
      <c r="H45" s="31"/>
      <c r="I45" s="31"/>
      <c r="J45" s="14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14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14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14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14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14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14"/>
      <c r="CK45" s="46"/>
    </row>
    <row r="46" spans="1:107" x14ac:dyDescent="0.25">
      <c r="C46" s="81"/>
      <c r="D46" s="22"/>
      <c r="E46" s="22"/>
      <c r="F46" s="22"/>
      <c r="G46" s="22"/>
      <c r="H46" s="28"/>
      <c r="I46" s="28"/>
      <c r="J46" s="1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13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13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13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13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13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13"/>
      <c r="CK46" s="48"/>
    </row>
    <row r="47" spans="1:107" ht="17.25" x14ac:dyDescent="0.25">
      <c r="A47" t="s">
        <v>69</v>
      </c>
      <c r="C47" s="82"/>
      <c r="D47" s="28"/>
      <c r="E47" s="33">
        <f>IF((D47+E25-E39)&gt;0,(D47+E25-E39),0)</f>
        <v>0</v>
      </c>
      <c r="F47" s="33">
        <f>IF((E47+F25-F39)&gt;0,(E47+F25-F39),0)</f>
        <v>0</v>
      </c>
      <c r="G47" s="33">
        <f>IF((F47+G25-G39)&gt;0,(F47+G25-G39),0)</f>
        <v>0</v>
      </c>
      <c r="H47" s="33">
        <f>IF((G47+H25-H39)&gt;0,(G47+H25-H39),0)</f>
        <v>0</v>
      </c>
      <c r="I47" s="33">
        <f>IF((H47+I25-I39)&gt;0,(H47+I25-I39),0)</f>
        <v>0</v>
      </c>
      <c r="J47" s="16">
        <f>I47</f>
        <v>0</v>
      </c>
      <c r="K47" s="33">
        <f>IF((I47+K25-K39)&gt;0,(I47+K25-K39),0)</f>
        <v>0</v>
      </c>
      <c r="L47" s="33">
        <f t="shared" ref="L47:V47" si="154">IF((K47+L25-L39)&gt;0,(K47+L25-L39),0)</f>
        <v>0</v>
      </c>
      <c r="M47" s="33">
        <f t="shared" si="154"/>
        <v>0</v>
      </c>
      <c r="N47" s="33">
        <f t="shared" si="154"/>
        <v>0</v>
      </c>
      <c r="O47" s="33">
        <f t="shared" si="154"/>
        <v>0</v>
      </c>
      <c r="P47" s="33">
        <f t="shared" si="154"/>
        <v>0</v>
      </c>
      <c r="Q47" s="33">
        <f t="shared" si="154"/>
        <v>0</v>
      </c>
      <c r="R47" s="33">
        <f t="shared" si="154"/>
        <v>0</v>
      </c>
      <c r="S47" s="33">
        <f t="shared" si="154"/>
        <v>0</v>
      </c>
      <c r="T47" s="33">
        <f t="shared" si="154"/>
        <v>0</v>
      </c>
      <c r="U47" s="33">
        <f t="shared" si="154"/>
        <v>0</v>
      </c>
      <c r="V47" s="33">
        <f t="shared" si="154"/>
        <v>0</v>
      </c>
      <c r="W47" s="16">
        <f>V47</f>
        <v>0</v>
      </c>
      <c r="X47" s="33">
        <f>IF((V47+X25-X39)&gt;0,(V47+X25-X39),0)</f>
        <v>0</v>
      </c>
      <c r="Y47" s="33">
        <f t="shared" ref="Y47:AI47" si="155">IF((X47+Y25-Y39)&gt;0,(X47+Y25-Y39),0)</f>
        <v>0</v>
      </c>
      <c r="Z47" s="33">
        <f t="shared" si="155"/>
        <v>0</v>
      </c>
      <c r="AA47" s="33">
        <f t="shared" si="155"/>
        <v>0</v>
      </c>
      <c r="AB47" s="33">
        <f t="shared" si="155"/>
        <v>0</v>
      </c>
      <c r="AC47" s="33">
        <f t="shared" si="155"/>
        <v>0</v>
      </c>
      <c r="AD47" s="33">
        <f t="shared" si="155"/>
        <v>0</v>
      </c>
      <c r="AE47" s="33">
        <f t="shared" si="155"/>
        <v>0</v>
      </c>
      <c r="AF47" s="33">
        <f t="shared" si="155"/>
        <v>0</v>
      </c>
      <c r="AG47" s="33">
        <f t="shared" si="155"/>
        <v>0</v>
      </c>
      <c r="AH47" s="33">
        <f t="shared" si="155"/>
        <v>0</v>
      </c>
      <c r="AI47" s="33">
        <f t="shared" si="155"/>
        <v>0</v>
      </c>
      <c r="AJ47" s="16">
        <f>AI47</f>
        <v>0</v>
      </c>
      <c r="AK47" s="33">
        <f>IF((AI47+AK25-AK39)&gt;0,(AI47+AK25-AK39),0)</f>
        <v>0</v>
      </c>
      <c r="AL47" s="33">
        <f t="shared" ref="AL47:AV47" si="156">IF((AK47+AL25-AL39)&gt;0,(AK47+AL25-AL39),0)</f>
        <v>0</v>
      </c>
      <c r="AM47" s="33">
        <f t="shared" si="156"/>
        <v>0</v>
      </c>
      <c r="AN47" s="33">
        <f t="shared" si="156"/>
        <v>0</v>
      </c>
      <c r="AO47" s="33">
        <f t="shared" si="156"/>
        <v>0</v>
      </c>
      <c r="AP47" s="33">
        <f t="shared" si="156"/>
        <v>0</v>
      </c>
      <c r="AQ47" s="33">
        <f t="shared" si="156"/>
        <v>0</v>
      </c>
      <c r="AR47" s="33">
        <f t="shared" si="156"/>
        <v>0</v>
      </c>
      <c r="AS47" s="33">
        <f t="shared" si="156"/>
        <v>0</v>
      </c>
      <c r="AT47" s="33">
        <f t="shared" si="156"/>
        <v>0</v>
      </c>
      <c r="AU47" s="33">
        <f t="shared" si="156"/>
        <v>0</v>
      </c>
      <c r="AV47" s="33">
        <f t="shared" si="156"/>
        <v>0</v>
      </c>
      <c r="AW47" s="16">
        <f>AV47</f>
        <v>0</v>
      </c>
      <c r="AX47" s="33">
        <f>IF((AV47+AX25-AX39)&gt;0,(AV47+AX25-AX39),0)</f>
        <v>0</v>
      </c>
      <c r="AY47" s="33">
        <f t="shared" ref="AY47:BI47" si="157">IF((AX47+AY25-AY39)&gt;0,(AX47+AY25-AY39),0)</f>
        <v>0</v>
      </c>
      <c r="AZ47" s="33">
        <f t="shared" si="157"/>
        <v>0</v>
      </c>
      <c r="BA47" s="33">
        <f t="shared" si="157"/>
        <v>0</v>
      </c>
      <c r="BB47" s="33">
        <f t="shared" si="157"/>
        <v>0</v>
      </c>
      <c r="BC47" s="33">
        <f t="shared" si="157"/>
        <v>0</v>
      </c>
      <c r="BD47" s="33">
        <f t="shared" si="157"/>
        <v>0</v>
      </c>
      <c r="BE47" s="33">
        <f t="shared" si="157"/>
        <v>0</v>
      </c>
      <c r="BF47" s="33">
        <f t="shared" si="157"/>
        <v>0</v>
      </c>
      <c r="BG47" s="33">
        <f t="shared" si="157"/>
        <v>0</v>
      </c>
      <c r="BH47" s="33">
        <f t="shared" si="157"/>
        <v>0</v>
      </c>
      <c r="BI47" s="33">
        <f t="shared" si="157"/>
        <v>0</v>
      </c>
      <c r="BJ47" s="16">
        <f>BI47</f>
        <v>0</v>
      </c>
      <c r="BK47" s="33">
        <f>IF((BI47+BK25-BK39)&gt;0,(BI47+BK25-BK39),0)</f>
        <v>0</v>
      </c>
      <c r="BL47" s="33">
        <f t="shared" ref="BL47:BV47" si="158">IF((BK47+BL25-BL39)&gt;0,(BK47+BL25-BL39),0)</f>
        <v>0</v>
      </c>
      <c r="BM47" s="33">
        <f t="shared" si="158"/>
        <v>0</v>
      </c>
      <c r="BN47" s="33">
        <f t="shared" si="158"/>
        <v>0</v>
      </c>
      <c r="BO47" s="33">
        <f t="shared" si="158"/>
        <v>0</v>
      </c>
      <c r="BP47" s="33">
        <f t="shared" si="158"/>
        <v>0</v>
      </c>
      <c r="BQ47" s="33">
        <f t="shared" si="158"/>
        <v>0</v>
      </c>
      <c r="BR47" s="33">
        <f t="shared" si="158"/>
        <v>0</v>
      </c>
      <c r="BS47" s="33">
        <f t="shared" si="158"/>
        <v>0</v>
      </c>
      <c r="BT47" s="33">
        <f t="shared" si="158"/>
        <v>0</v>
      </c>
      <c r="BU47" s="33">
        <f t="shared" si="158"/>
        <v>0</v>
      </c>
      <c r="BV47" s="33">
        <f t="shared" si="158"/>
        <v>0</v>
      </c>
      <c r="BW47" s="16">
        <f>BV47</f>
        <v>0</v>
      </c>
      <c r="BX47" s="33">
        <f>IF((BV47+BX25-BX39)&gt;0,(BV47+BX25-BX39),0)</f>
        <v>0</v>
      </c>
      <c r="BY47" s="33">
        <f t="shared" ref="BY47:CI47" si="159">IF((BX47+BY25-BY39)&gt;0,(BX47+BY25-BY39),0)</f>
        <v>0</v>
      </c>
      <c r="BZ47" s="33">
        <f t="shared" si="159"/>
        <v>0</v>
      </c>
      <c r="CA47" s="33">
        <f t="shared" si="159"/>
        <v>0</v>
      </c>
      <c r="CB47" s="33">
        <f t="shared" si="159"/>
        <v>0</v>
      </c>
      <c r="CC47" s="33">
        <f t="shared" si="159"/>
        <v>0</v>
      </c>
      <c r="CD47" s="33">
        <f t="shared" si="159"/>
        <v>0</v>
      </c>
      <c r="CE47" s="33">
        <f t="shared" si="159"/>
        <v>0</v>
      </c>
      <c r="CF47" s="33">
        <f t="shared" si="159"/>
        <v>0</v>
      </c>
      <c r="CG47" s="33">
        <f t="shared" si="159"/>
        <v>0</v>
      </c>
      <c r="CH47" s="33">
        <f t="shared" si="159"/>
        <v>0</v>
      </c>
      <c r="CI47" s="33">
        <f t="shared" si="159"/>
        <v>0</v>
      </c>
      <c r="CJ47" s="16">
        <f>CI47</f>
        <v>0</v>
      </c>
      <c r="CK47" s="44">
        <f>CJ47</f>
        <v>0</v>
      </c>
      <c r="CL47" s="52" t="s">
        <v>15</v>
      </c>
    </row>
    <row r="48" spans="1:107" x14ac:dyDescent="0.25">
      <c r="A48" t="s">
        <v>2</v>
      </c>
      <c r="C48" s="83"/>
      <c r="D48" s="34"/>
      <c r="E48" s="34">
        <f>$B$3</f>
        <v>0</v>
      </c>
      <c r="F48" s="34">
        <f>$B$3</f>
        <v>0</v>
      </c>
      <c r="G48" s="34">
        <f>$B$3</f>
        <v>0</v>
      </c>
      <c r="H48" s="34">
        <f>$B$3</f>
        <v>0</v>
      </c>
      <c r="I48" s="34">
        <f>$B$3</f>
        <v>0</v>
      </c>
      <c r="J48" s="17">
        <f>I48</f>
        <v>0</v>
      </c>
      <c r="K48" s="34">
        <f t="shared" ref="K48:V48" si="160">$B$3</f>
        <v>0</v>
      </c>
      <c r="L48" s="34">
        <f t="shared" si="160"/>
        <v>0</v>
      </c>
      <c r="M48" s="34">
        <f t="shared" si="160"/>
        <v>0</v>
      </c>
      <c r="N48" s="34">
        <f t="shared" si="160"/>
        <v>0</v>
      </c>
      <c r="O48" s="34">
        <f t="shared" si="160"/>
        <v>0</v>
      </c>
      <c r="P48" s="34">
        <f t="shared" si="160"/>
        <v>0</v>
      </c>
      <c r="Q48" s="34">
        <f t="shared" si="160"/>
        <v>0</v>
      </c>
      <c r="R48" s="34">
        <f t="shared" si="160"/>
        <v>0</v>
      </c>
      <c r="S48" s="34">
        <f t="shared" si="160"/>
        <v>0</v>
      </c>
      <c r="T48" s="34">
        <f t="shared" si="160"/>
        <v>0</v>
      </c>
      <c r="U48" s="34">
        <f t="shared" si="160"/>
        <v>0</v>
      </c>
      <c r="V48" s="34">
        <f t="shared" si="160"/>
        <v>0</v>
      </c>
      <c r="W48" s="17">
        <f>V48</f>
        <v>0</v>
      </c>
      <c r="X48" s="34">
        <f t="shared" ref="X48:AI48" si="161">$B$3</f>
        <v>0</v>
      </c>
      <c r="Y48" s="34">
        <f t="shared" si="161"/>
        <v>0</v>
      </c>
      <c r="Z48" s="34">
        <f t="shared" si="161"/>
        <v>0</v>
      </c>
      <c r="AA48" s="34">
        <f t="shared" si="161"/>
        <v>0</v>
      </c>
      <c r="AB48" s="34">
        <f t="shared" si="161"/>
        <v>0</v>
      </c>
      <c r="AC48" s="34">
        <f t="shared" si="161"/>
        <v>0</v>
      </c>
      <c r="AD48" s="34">
        <f t="shared" si="161"/>
        <v>0</v>
      </c>
      <c r="AE48" s="34">
        <f t="shared" si="161"/>
        <v>0</v>
      </c>
      <c r="AF48" s="34">
        <f t="shared" si="161"/>
        <v>0</v>
      </c>
      <c r="AG48" s="34">
        <f t="shared" si="161"/>
        <v>0</v>
      </c>
      <c r="AH48" s="34">
        <f t="shared" si="161"/>
        <v>0</v>
      </c>
      <c r="AI48" s="34">
        <f t="shared" si="161"/>
        <v>0</v>
      </c>
      <c r="AJ48" s="17">
        <f>AI48</f>
        <v>0</v>
      </c>
      <c r="AK48" s="34">
        <f t="shared" ref="AK48:AV48" si="162">$B$3</f>
        <v>0</v>
      </c>
      <c r="AL48" s="34">
        <f t="shared" si="162"/>
        <v>0</v>
      </c>
      <c r="AM48" s="34">
        <f t="shared" si="162"/>
        <v>0</v>
      </c>
      <c r="AN48" s="34">
        <f t="shared" si="162"/>
        <v>0</v>
      </c>
      <c r="AO48" s="34">
        <f t="shared" si="162"/>
        <v>0</v>
      </c>
      <c r="AP48" s="34">
        <f t="shared" si="162"/>
        <v>0</v>
      </c>
      <c r="AQ48" s="34">
        <f t="shared" si="162"/>
        <v>0</v>
      </c>
      <c r="AR48" s="34">
        <f t="shared" si="162"/>
        <v>0</v>
      </c>
      <c r="AS48" s="34">
        <f t="shared" si="162"/>
        <v>0</v>
      </c>
      <c r="AT48" s="34">
        <f t="shared" si="162"/>
        <v>0</v>
      </c>
      <c r="AU48" s="34">
        <f t="shared" si="162"/>
        <v>0</v>
      </c>
      <c r="AV48" s="34">
        <f t="shared" si="162"/>
        <v>0</v>
      </c>
      <c r="AW48" s="17">
        <f>AV48</f>
        <v>0</v>
      </c>
      <c r="AX48" s="34">
        <f t="shared" ref="AX48:BI48" si="163">$B$3</f>
        <v>0</v>
      </c>
      <c r="AY48" s="34">
        <f t="shared" si="163"/>
        <v>0</v>
      </c>
      <c r="AZ48" s="34">
        <f t="shared" si="163"/>
        <v>0</v>
      </c>
      <c r="BA48" s="34">
        <f t="shared" si="163"/>
        <v>0</v>
      </c>
      <c r="BB48" s="34">
        <f t="shared" si="163"/>
        <v>0</v>
      </c>
      <c r="BC48" s="34">
        <f t="shared" si="163"/>
        <v>0</v>
      </c>
      <c r="BD48" s="34">
        <f t="shared" si="163"/>
        <v>0</v>
      </c>
      <c r="BE48" s="34">
        <f t="shared" si="163"/>
        <v>0</v>
      </c>
      <c r="BF48" s="34">
        <f t="shared" si="163"/>
        <v>0</v>
      </c>
      <c r="BG48" s="34">
        <f t="shared" si="163"/>
        <v>0</v>
      </c>
      <c r="BH48" s="34">
        <f t="shared" si="163"/>
        <v>0</v>
      </c>
      <c r="BI48" s="34">
        <f t="shared" si="163"/>
        <v>0</v>
      </c>
      <c r="BJ48" s="17">
        <f>BI48</f>
        <v>0</v>
      </c>
      <c r="BK48" s="34">
        <f t="shared" ref="BK48:BV48" si="164">$B$3</f>
        <v>0</v>
      </c>
      <c r="BL48" s="34">
        <f t="shared" si="164"/>
        <v>0</v>
      </c>
      <c r="BM48" s="34">
        <f t="shared" si="164"/>
        <v>0</v>
      </c>
      <c r="BN48" s="34">
        <f t="shared" si="164"/>
        <v>0</v>
      </c>
      <c r="BO48" s="34">
        <f t="shared" si="164"/>
        <v>0</v>
      </c>
      <c r="BP48" s="34">
        <f t="shared" si="164"/>
        <v>0</v>
      </c>
      <c r="BQ48" s="34">
        <f t="shared" si="164"/>
        <v>0</v>
      </c>
      <c r="BR48" s="34">
        <f t="shared" si="164"/>
        <v>0</v>
      </c>
      <c r="BS48" s="34">
        <f t="shared" si="164"/>
        <v>0</v>
      </c>
      <c r="BT48" s="34">
        <f t="shared" si="164"/>
        <v>0</v>
      </c>
      <c r="BU48" s="34">
        <f t="shared" si="164"/>
        <v>0</v>
      </c>
      <c r="BV48" s="34">
        <f t="shared" si="164"/>
        <v>0</v>
      </c>
      <c r="BW48" s="17">
        <f>BV48</f>
        <v>0</v>
      </c>
      <c r="BX48" s="34">
        <f t="shared" ref="BX48:CI48" si="165">$B$3</f>
        <v>0</v>
      </c>
      <c r="BY48" s="34">
        <f t="shared" si="165"/>
        <v>0</v>
      </c>
      <c r="BZ48" s="34">
        <f t="shared" si="165"/>
        <v>0</v>
      </c>
      <c r="CA48" s="34">
        <f t="shared" si="165"/>
        <v>0</v>
      </c>
      <c r="CB48" s="34">
        <f t="shared" si="165"/>
        <v>0</v>
      </c>
      <c r="CC48" s="34">
        <f t="shared" si="165"/>
        <v>0</v>
      </c>
      <c r="CD48" s="34">
        <f t="shared" si="165"/>
        <v>0</v>
      </c>
      <c r="CE48" s="34">
        <f t="shared" si="165"/>
        <v>0</v>
      </c>
      <c r="CF48" s="34">
        <f t="shared" si="165"/>
        <v>0</v>
      </c>
      <c r="CG48" s="34">
        <f t="shared" si="165"/>
        <v>0</v>
      </c>
      <c r="CH48" s="34">
        <f t="shared" si="165"/>
        <v>0</v>
      </c>
      <c r="CI48" s="34">
        <f t="shared" si="165"/>
        <v>0</v>
      </c>
      <c r="CJ48" s="17">
        <f>CI48</f>
        <v>0</v>
      </c>
      <c r="CK48" s="49">
        <f>CJ48</f>
        <v>0</v>
      </c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</row>
    <row r="49" spans="1:89" ht="15.75" thickBot="1" x14ac:dyDescent="0.3">
      <c r="A49" t="s">
        <v>3</v>
      </c>
      <c r="C49" s="84"/>
      <c r="D49" s="28"/>
      <c r="E49" s="22">
        <f t="shared" ref="E49:BP49" si="166">E47*E48/12</f>
        <v>0</v>
      </c>
      <c r="F49" s="22">
        <f t="shared" si="166"/>
        <v>0</v>
      </c>
      <c r="G49" s="22">
        <f t="shared" si="166"/>
        <v>0</v>
      </c>
      <c r="H49" s="22">
        <f t="shared" si="166"/>
        <v>0</v>
      </c>
      <c r="I49" s="22">
        <f t="shared" si="166"/>
        <v>0</v>
      </c>
      <c r="J49" s="18"/>
      <c r="K49" s="22">
        <f t="shared" si="166"/>
        <v>0</v>
      </c>
      <c r="L49" s="22">
        <f t="shared" si="166"/>
        <v>0</v>
      </c>
      <c r="M49" s="22">
        <f t="shared" si="166"/>
        <v>0</v>
      </c>
      <c r="N49" s="22">
        <f t="shared" si="166"/>
        <v>0</v>
      </c>
      <c r="O49" s="22">
        <f t="shared" si="166"/>
        <v>0</v>
      </c>
      <c r="P49" s="22">
        <f t="shared" si="166"/>
        <v>0</v>
      </c>
      <c r="Q49" s="22">
        <f t="shared" si="166"/>
        <v>0</v>
      </c>
      <c r="R49" s="22">
        <f t="shared" si="166"/>
        <v>0</v>
      </c>
      <c r="S49" s="22">
        <f t="shared" si="166"/>
        <v>0</v>
      </c>
      <c r="T49" s="22">
        <f t="shared" si="166"/>
        <v>0</v>
      </c>
      <c r="U49" s="22">
        <f t="shared" si="166"/>
        <v>0</v>
      </c>
      <c r="V49" s="22">
        <f t="shared" si="166"/>
        <v>0</v>
      </c>
      <c r="W49" s="18"/>
      <c r="X49" s="22">
        <f t="shared" si="166"/>
        <v>0</v>
      </c>
      <c r="Y49" s="22">
        <f t="shared" si="166"/>
        <v>0</v>
      </c>
      <c r="Z49" s="22">
        <f t="shared" si="166"/>
        <v>0</v>
      </c>
      <c r="AA49" s="22">
        <f t="shared" si="166"/>
        <v>0</v>
      </c>
      <c r="AB49" s="22">
        <f t="shared" si="166"/>
        <v>0</v>
      </c>
      <c r="AC49" s="22">
        <f t="shared" si="166"/>
        <v>0</v>
      </c>
      <c r="AD49" s="22">
        <f t="shared" si="166"/>
        <v>0</v>
      </c>
      <c r="AE49" s="22">
        <f t="shared" si="166"/>
        <v>0</v>
      </c>
      <c r="AF49" s="22">
        <f t="shared" si="166"/>
        <v>0</v>
      </c>
      <c r="AG49" s="22">
        <f t="shared" si="166"/>
        <v>0</v>
      </c>
      <c r="AH49" s="22">
        <f t="shared" si="166"/>
        <v>0</v>
      </c>
      <c r="AI49" s="22">
        <f t="shared" si="166"/>
        <v>0</v>
      </c>
      <c r="AJ49" s="18"/>
      <c r="AK49" s="22">
        <f t="shared" si="166"/>
        <v>0</v>
      </c>
      <c r="AL49" s="22">
        <f t="shared" si="166"/>
        <v>0</v>
      </c>
      <c r="AM49" s="22">
        <f t="shared" si="166"/>
        <v>0</v>
      </c>
      <c r="AN49" s="22">
        <f t="shared" si="166"/>
        <v>0</v>
      </c>
      <c r="AO49" s="22">
        <f t="shared" si="166"/>
        <v>0</v>
      </c>
      <c r="AP49" s="22">
        <f t="shared" si="166"/>
        <v>0</v>
      </c>
      <c r="AQ49" s="22">
        <f t="shared" ref="AQ49:BC49" si="167">AQ47*AQ48/12</f>
        <v>0</v>
      </c>
      <c r="AR49" s="22">
        <f t="shared" si="167"/>
        <v>0</v>
      </c>
      <c r="AS49" s="22">
        <f t="shared" si="167"/>
        <v>0</v>
      </c>
      <c r="AT49" s="22">
        <f t="shared" si="167"/>
        <v>0</v>
      </c>
      <c r="AU49" s="22">
        <f t="shared" si="167"/>
        <v>0</v>
      </c>
      <c r="AV49" s="22">
        <f t="shared" si="167"/>
        <v>0</v>
      </c>
      <c r="AW49" s="18"/>
      <c r="AX49" s="22">
        <f t="shared" si="167"/>
        <v>0</v>
      </c>
      <c r="AY49" s="22">
        <f t="shared" si="167"/>
        <v>0</v>
      </c>
      <c r="AZ49" s="22">
        <f t="shared" si="167"/>
        <v>0</v>
      </c>
      <c r="BA49" s="22">
        <f t="shared" si="167"/>
        <v>0</v>
      </c>
      <c r="BB49" s="22">
        <f t="shared" si="167"/>
        <v>0</v>
      </c>
      <c r="BC49" s="22">
        <f t="shared" si="167"/>
        <v>0</v>
      </c>
      <c r="BD49" s="22">
        <f t="shared" si="166"/>
        <v>0</v>
      </c>
      <c r="BE49" s="22">
        <f t="shared" si="166"/>
        <v>0</v>
      </c>
      <c r="BF49" s="22">
        <f t="shared" si="166"/>
        <v>0</v>
      </c>
      <c r="BG49" s="22">
        <f t="shared" si="166"/>
        <v>0</v>
      </c>
      <c r="BH49" s="22">
        <f t="shared" si="166"/>
        <v>0</v>
      </c>
      <c r="BI49" s="22">
        <f t="shared" si="166"/>
        <v>0</v>
      </c>
      <c r="BJ49" s="18"/>
      <c r="BK49" s="22">
        <f t="shared" si="166"/>
        <v>0</v>
      </c>
      <c r="BL49" s="22">
        <f t="shared" si="166"/>
        <v>0</v>
      </c>
      <c r="BM49" s="22">
        <f t="shared" si="166"/>
        <v>0</v>
      </c>
      <c r="BN49" s="22">
        <f t="shared" si="166"/>
        <v>0</v>
      </c>
      <c r="BO49" s="22">
        <f t="shared" si="166"/>
        <v>0</v>
      </c>
      <c r="BP49" s="22">
        <f t="shared" si="166"/>
        <v>0</v>
      </c>
      <c r="BQ49" s="22">
        <f t="shared" ref="BQ49:CC49" si="168">BQ47*BQ48/12</f>
        <v>0</v>
      </c>
      <c r="BR49" s="22">
        <f t="shared" si="168"/>
        <v>0</v>
      </c>
      <c r="BS49" s="22">
        <f t="shared" si="168"/>
        <v>0</v>
      </c>
      <c r="BT49" s="22">
        <f t="shared" si="168"/>
        <v>0</v>
      </c>
      <c r="BU49" s="22">
        <f t="shared" si="168"/>
        <v>0</v>
      </c>
      <c r="BV49" s="22">
        <f t="shared" si="168"/>
        <v>0</v>
      </c>
      <c r="BW49" s="18"/>
      <c r="BX49" s="22">
        <f t="shared" si="168"/>
        <v>0</v>
      </c>
      <c r="BY49" s="22">
        <f t="shared" si="168"/>
        <v>0</v>
      </c>
      <c r="BZ49" s="22">
        <f t="shared" si="168"/>
        <v>0</v>
      </c>
      <c r="CA49" s="22">
        <f t="shared" si="168"/>
        <v>0</v>
      </c>
      <c r="CB49" s="22">
        <f t="shared" si="168"/>
        <v>0</v>
      </c>
      <c r="CC49" s="22">
        <f t="shared" si="168"/>
        <v>0</v>
      </c>
      <c r="CD49" s="22">
        <f t="shared" ref="CD49:CI49" si="169">CD47*CD48/12</f>
        <v>0</v>
      </c>
      <c r="CE49" s="22">
        <f t="shared" si="169"/>
        <v>0</v>
      </c>
      <c r="CF49" s="22">
        <f t="shared" si="169"/>
        <v>0</v>
      </c>
      <c r="CG49" s="22">
        <f t="shared" si="169"/>
        <v>0</v>
      </c>
      <c r="CH49" s="22">
        <f t="shared" si="169"/>
        <v>0</v>
      </c>
      <c r="CI49" s="22">
        <f t="shared" si="169"/>
        <v>0</v>
      </c>
      <c r="CJ49" s="18"/>
      <c r="CK49" s="50"/>
    </row>
    <row r="50" spans="1:89" x14ac:dyDescent="0.25">
      <c r="C50" s="7"/>
      <c r="J50" s="7"/>
      <c r="W50" s="7"/>
      <c r="AJ50" s="7"/>
      <c r="AW50" s="7"/>
      <c r="BJ50" s="7"/>
      <c r="BW50" s="7"/>
      <c r="CJ50" s="7"/>
    </row>
    <row r="51" spans="1:89" x14ac:dyDescent="0.25">
      <c r="A51" s="99" t="s">
        <v>146</v>
      </c>
      <c r="C51" s="7"/>
      <c r="E51" s="6"/>
      <c r="F51" s="6"/>
      <c r="J51" s="7"/>
      <c r="W51" s="7"/>
      <c r="AJ51" s="7"/>
      <c r="AW51" s="7"/>
      <c r="BJ51" s="7"/>
      <c r="BW51" s="7"/>
      <c r="CJ51" s="7"/>
    </row>
    <row r="52" spans="1:89" ht="17.25" x14ac:dyDescent="0.25">
      <c r="A52" s="98" t="s">
        <v>67</v>
      </c>
      <c r="C52" s="7"/>
      <c r="J52" s="7"/>
      <c r="W52" s="7"/>
      <c r="AJ52" s="7"/>
      <c r="AW52" s="7"/>
      <c r="BJ52" s="7"/>
      <c r="BW52" s="7"/>
      <c r="CJ52" s="7"/>
    </row>
    <row r="53" spans="1:89" ht="17.25" x14ac:dyDescent="0.25">
      <c r="A53" s="98" t="s">
        <v>70</v>
      </c>
      <c r="C53" s="7"/>
      <c r="J53" s="7"/>
      <c r="W53" s="7"/>
      <c r="AJ53" s="7"/>
      <c r="AW53" s="7"/>
      <c r="BJ53" s="7"/>
      <c r="BW53" s="7"/>
      <c r="CJ53" s="7"/>
    </row>
    <row r="54" spans="1:89" x14ac:dyDescent="0.25">
      <c r="A54" s="92" t="s">
        <v>48</v>
      </c>
      <c r="B54" s="4"/>
      <c r="C54" s="7"/>
      <c r="J54" s="7"/>
      <c r="W54" s="7"/>
      <c r="AJ54" s="7"/>
      <c r="AW54" s="7"/>
      <c r="BJ54" s="7"/>
      <c r="BW54" s="7"/>
      <c r="CJ54" s="7"/>
    </row>
    <row r="55" spans="1:89" ht="17.25" x14ac:dyDescent="0.25">
      <c r="A55" s="98" t="s">
        <v>73</v>
      </c>
      <c r="C55" s="7"/>
      <c r="J55" s="7"/>
      <c r="W55" s="7"/>
      <c r="AJ55" s="7"/>
      <c r="AW55" s="7"/>
      <c r="BJ55" s="7"/>
      <c r="BW55" s="7"/>
      <c r="CJ55" s="7"/>
    </row>
    <row r="56" spans="1:89" x14ac:dyDescent="0.25">
      <c r="C56" s="7"/>
      <c r="J56" s="7"/>
      <c r="W56" s="7"/>
      <c r="AJ56" s="7"/>
      <c r="AW56" s="7"/>
      <c r="BJ56" s="7"/>
      <c r="BW56" s="7"/>
      <c r="CJ56" s="7"/>
    </row>
    <row r="57" spans="1:89" x14ac:dyDescent="0.25">
      <c r="C57" s="7"/>
      <c r="J57" s="7"/>
      <c r="W57" s="7"/>
      <c r="AJ57" s="7"/>
      <c r="AW57" s="7"/>
      <c r="BJ57" s="7"/>
      <c r="BW57" s="7"/>
      <c r="CJ57" s="7"/>
    </row>
  </sheetData>
  <phoneticPr fontId="23" type="noConversion"/>
  <conditionalFormatting sqref="CK47">
    <cfRule type="cellIs" dxfId="1" priority="1" operator="greaterThan">
      <formula>0</formula>
    </cfRule>
  </conditionalFormatting>
  <pageMargins left="0.7" right="0.7" top="0.75" bottom="0.75" header="0.3" footer="0.3"/>
  <pageSetup paperSize="5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70FC-251A-4472-9535-3409632A0CDF}">
  <dimension ref="B1:C103"/>
  <sheetViews>
    <sheetView workbookViewId="0">
      <selection activeCell="B1" sqref="B1"/>
    </sheetView>
  </sheetViews>
  <sheetFormatPr defaultRowHeight="15" x14ac:dyDescent="0.25"/>
  <cols>
    <col min="1" max="1" width="20.5703125" customWidth="1"/>
    <col min="2" max="2" width="28" customWidth="1"/>
    <col min="3" max="3" width="27.5703125" customWidth="1"/>
  </cols>
  <sheetData>
    <row r="1" spans="2:3" x14ac:dyDescent="0.25">
      <c r="B1" s="102" t="s">
        <v>10</v>
      </c>
      <c r="C1" s="102" t="s">
        <v>148</v>
      </c>
    </row>
    <row r="2" spans="2:3" x14ac:dyDescent="0.25">
      <c r="B2" s="103" t="s">
        <v>11</v>
      </c>
      <c r="C2" s="101">
        <v>45658</v>
      </c>
    </row>
    <row r="3" spans="2:3" x14ac:dyDescent="0.25">
      <c r="B3" s="103" t="s">
        <v>141</v>
      </c>
      <c r="C3" s="101">
        <v>45689</v>
      </c>
    </row>
    <row r="4" spans="2:3" x14ac:dyDescent="0.25">
      <c r="B4" s="103" t="s">
        <v>142</v>
      </c>
      <c r="C4" s="101">
        <v>45717</v>
      </c>
    </row>
    <row r="5" spans="2:3" x14ac:dyDescent="0.25">
      <c r="B5" s="103" t="s">
        <v>143</v>
      </c>
      <c r="C5" s="101">
        <v>45748</v>
      </c>
    </row>
    <row r="6" spans="2:3" x14ac:dyDescent="0.25">
      <c r="B6" s="103" t="s">
        <v>144</v>
      </c>
      <c r="C6" s="101">
        <v>45778</v>
      </c>
    </row>
    <row r="7" spans="2:3" x14ac:dyDescent="0.25">
      <c r="B7" s="103" t="s">
        <v>145</v>
      </c>
      <c r="C7" s="101">
        <v>45809</v>
      </c>
    </row>
    <row r="8" spans="2:3" x14ac:dyDescent="0.25">
      <c r="B8" s="103" t="s">
        <v>147</v>
      </c>
      <c r="C8" s="101">
        <v>45839</v>
      </c>
    </row>
    <row r="9" spans="2:3" x14ac:dyDescent="0.25">
      <c r="B9" s="103"/>
      <c r="C9" s="101">
        <v>45870</v>
      </c>
    </row>
    <row r="10" spans="2:3" x14ac:dyDescent="0.25">
      <c r="C10" s="101">
        <v>45901</v>
      </c>
    </row>
    <row r="11" spans="2:3" x14ac:dyDescent="0.25">
      <c r="C11" s="101">
        <v>45931</v>
      </c>
    </row>
    <row r="12" spans="2:3" x14ac:dyDescent="0.25">
      <c r="C12" s="101">
        <v>45962</v>
      </c>
    </row>
    <row r="13" spans="2:3" x14ac:dyDescent="0.25">
      <c r="C13" s="101">
        <v>45992</v>
      </c>
    </row>
    <row r="14" spans="2:3" x14ac:dyDescent="0.25">
      <c r="C14" s="101">
        <v>46023</v>
      </c>
    </row>
    <row r="15" spans="2:3" x14ac:dyDescent="0.25">
      <c r="C15" s="101">
        <v>46054</v>
      </c>
    </row>
    <row r="16" spans="2:3" x14ac:dyDescent="0.25">
      <c r="C16" s="101">
        <v>46082</v>
      </c>
    </row>
    <row r="17" spans="3:3" x14ac:dyDescent="0.25">
      <c r="C17" s="101">
        <v>46113</v>
      </c>
    </row>
    <row r="18" spans="3:3" x14ac:dyDescent="0.25">
      <c r="C18" s="101">
        <v>46143</v>
      </c>
    </row>
    <row r="19" spans="3:3" x14ac:dyDescent="0.25">
      <c r="C19" s="101">
        <v>46174</v>
      </c>
    </row>
    <row r="20" spans="3:3" x14ac:dyDescent="0.25">
      <c r="C20" s="101">
        <v>46204</v>
      </c>
    </row>
    <row r="21" spans="3:3" x14ac:dyDescent="0.25">
      <c r="C21" s="101">
        <v>46235</v>
      </c>
    </row>
    <row r="22" spans="3:3" x14ac:dyDescent="0.25">
      <c r="C22" s="101">
        <v>46266</v>
      </c>
    </row>
    <row r="23" spans="3:3" x14ac:dyDescent="0.25">
      <c r="C23" s="101">
        <v>46296</v>
      </c>
    </row>
    <row r="24" spans="3:3" x14ac:dyDescent="0.25">
      <c r="C24" s="101">
        <v>46327</v>
      </c>
    </row>
    <row r="25" spans="3:3" x14ac:dyDescent="0.25">
      <c r="C25" s="101">
        <v>46357</v>
      </c>
    </row>
    <row r="26" spans="3:3" x14ac:dyDescent="0.25">
      <c r="C26" s="101">
        <v>46388</v>
      </c>
    </row>
    <row r="27" spans="3:3" x14ac:dyDescent="0.25">
      <c r="C27" s="101">
        <v>46419</v>
      </c>
    </row>
    <row r="28" spans="3:3" x14ac:dyDescent="0.25">
      <c r="C28" s="101">
        <v>46447</v>
      </c>
    </row>
    <row r="29" spans="3:3" x14ac:dyDescent="0.25">
      <c r="C29" s="101">
        <v>46478</v>
      </c>
    </row>
    <row r="30" spans="3:3" x14ac:dyDescent="0.25">
      <c r="C30" s="101">
        <v>46508</v>
      </c>
    </row>
    <row r="31" spans="3:3" x14ac:dyDescent="0.25">
      <c r="C31" s="101">
        <v>46539</v>
      </c>
    </row>
    <row r="32" spans="3:3" x14ac:dyDescent="0.25">
      <c r="C32" s="101">
        <v>46569</v>
      </c>
    </row>
    <row r="33" spans="3:3" x14ac:dyDescent="0.25">
      <c r="C33" s="101">
        <v>46600</v>
      </c>
    </row>
    <row r="34" spans="3:3" x14ac:dyDescent="0.25">
      <c r="C34" s="101">
        <v>46631</v>
      </c>
    </row>
    <row r="35" spans="3:3" x14ac:dyDescent="0.25">
      <c r="C35" s="101">
        <v>46661</v>
      </c>
    </row>
    <row r="36" spans="3:3" x14ac:dyDescent="0.25">
      <c r="C36" s="101">
        <v>46692</v>
      </c>
    </row>
    <row r="37" spans="3:3" x14ac:dyDescent="0.25">
      <c r="C37" s="101">
        <v>46722</v>
      </c>
    </row>
    <row r="38" spans="3:3" x14ac:dyDescent="0.25">
      <c r="C38" s="101">
        <v>46753</v>
      </c>
    </row>
    <row r="39" spans="3:3" x14ac:dyDescent="0.25">
      <c r="C39" s="101">
        <v>46784</v>
      </c>
    </row>
    <row r="40" spans="3:3" x14ac:dyDescent="0.25">
      <c r="C40" s="101">
        <v>46813</v>
      </c>
    </row>
    <row r="41" spans="3:3" x14ac:dyDescent="0.25">
      <c r="C41" s="101">
        <v>46844</v>
      </c>
    </row>
    <row r="42" spans="3:3" x14ac:dyDescent="0.25">
      <c r="C42" s="101">
        <v>46874</v>
      </c>
    </row>
    <row r="43" spans="3:3" x14ac:dyDescent="0.25">
      <c r="C43" s="101">
        <v>46905</v>
      </c>
    </row>
    <row r="44" spans="3:3" x14ac:dyDescent="0.25">
      <c r="C44" s="101">
        <v>46935</v>
      </c>
    </row>
    <row r="45" spans="3:3" x14ac:dyDescent="0.25">
      <c r="C45" s="101">
        <v>46966</v>
      </c>
    </row>
    <row r="46" spans="3:3" x14ac:dyDescent="0.25">
      <c r="C46" s="101">
        <v>46997</v>
      </c>
    </row>
    <row r="47" spans="3:3" x14ac:dyDescent="0.25">
      <c r="C47" s="101">
        <v>47027</v>
      </c>
    </row>
    <row r="48" spans="3:3" x14ac:dyDescent="0.25">
      <c r="C48" s="101">
        <v>47058</v>
      </c>
    </row>
    <row r="49" spans="3:3" x14ac:dyDescent="0.25">
      <c r="C49" s="101">
        <v>47088</v>
      </c>
    </row>
    <row r="50" spans="3:3" x14ac:dyDescent="0.25">
      <c r="C50" s="101">
        <v>47119</v>
      </c>
    </row>
    <row r="51" spans="3:3" x14ac:dyDescent="0.25">
      <c r="C51" s="101">
        <v>47150</v>
      </c>
    </row>
    <row r="52" spans="3:3" x14ac:dyDescent="0.25">
      <c r="C52" s="101">
        <v>47178</v>
      </c>
    </row>
    <row r="53" spans="3:3" x14ac:dyDescent="0.25">
      <c r="C53" s="101">
        <v>47209</v>
      </c>
    </row>
    <row r="54" spans="3:3" x14ac:dyDescent="0.25">
      <c r="C54" s="101">
        <v>47239</v>
      </c>
    </row>
    <row r="55" spans="3:3" x14ac:dyDescent="0.25">
      <c r="C55" s="101">
        <v>47270</v>
      </c>
    </row>
    <row r="56" spans="3:3" x14ac:dyDescent="0.25">
      <c r="C56" s="101">
        <v>47300</v>
      </c>
    </row>
    <row r="57" spans="3:3" x14ac:dyDescent="0.25">
      <c r="C57" s="101">
        <v>47331</v>
      </c>
    </row>
    <row r="58" spans="3:3" x14ac:dyDescent="0.25">
      <c r="C58" s="101">
        <v>47362</v>
      </c>
    </row>
    <row r="59" spans="3:3" x14ac:dyDescent="0.25">
      <c r="C59" s="101">
        <v>47392</v>
      </c>
    </row>
    <row r="60" spans="3:3" x14ac:dyDescent="0.25">
      <c r="C60" s="101">
        <v>47423</v>
      </c>
    </row>
    <row r="61" spans="3:3" x14ac:dyDescent="0.25">
      <c r="C61" s="101">
        <v>47453</v>
      </c>
    </row>
    <row r="62" spans="3:3" x14ac:dyDescent="0.25">
      <c r="C62" s="101">
        <v>47484</v>
      </c>
    </row>
    <row r="63" spans="3:3" x14ac:dyDescent="0.25">
      <c r="C63" s="101">
        <v>47515</v>
      </c>
    </row>
    <row r="64" spans="3:3" x14ac:dyDescent="0.25">
      <c r="C64" s="101">
        <v>47543</v>
      </c>
    </row>
    <row r="65" spans="3:3" x14ac:dyDescent="0.25">
      <c r="C65" s="101">
        <v>47574</v>
      </c>
    </row>
    <row r="66" spans="3:3" x14ac:dyDescent="0.25">
      <c r="C66" s="101">
        <v>47604</v>
      </c>
    </row>
    <row r="67" spans="3:3" x14ac:dyDescent="0.25">
      <c r="C67" s="101">
        <v>47635</v>
      </c>
    </row>
    <row r="68" spans="3:3" x14ac:dyDescent="0.25">
      <c r="C68" s="101">
        <v>47665</v>
      </c>
    </row>
    <row r="69" spans="3:3" x14ac:dyDescent="0.25">
      <c r="C69" s="101">
        <v>47696</v>
      </c>
    </row>
    <row r="70" spans="3:3" x14ac:dyDescent="0.25">
      <c r="C70" s="101">
        <v>47727</v>
      </c>
    </row>
    <row r="71" spans="3:3" x14ac:dyDescent="0.25">
      <c r="C71" s="101">
        <v>47757</v>
      </c>
    </row>
    <row r="72" spans="3:3" x14ac:dyDescent="0.25">
      <c r="C72" s="101">
        <v>47788</v>
      </c>
    </row>
    <row r="73" spans="3:3" x14ac:dyDescent="0.25">
      <c r="C73" s="101">
        <v>47818</v>
      </c>
    </row>
    <row r="74" spans="3:3" x14ac:dyDescent="0.25">
      <c r="C74" s="101">
        <v>47849</v>
      </c>
    </row>
    <row r="75" spans="3:3" x14ac:dyDescent="0.25">
      <c r="C75" s="101">
        <v>47880</v>
      </c>
    </row>
    <row r="76" spans="3:3" x14ac:dyDescent="0.25">
      <c r="C76" s="101">
        <v>47908</v>
      </c>
    </row>
    <row r="77" spans="3:3" x14ac:dyDescent="0.25">
      <c r="C77" s="101">
        <v>47939</v>
      </c>
    </row>
    <row r="78" spans="3:3" x14ac:dyDescent="0.25">
      <c r="C78" s="101">
        <v>47969</v>
      </c>
    </row>
    <row r="79" spans="3:3" x14ac:dyDescent="0.25">
      <c r="C79" s="101">
        <v>48000</v>
      </c>
    </row>
    <row r="80" spans="3:3" x14ac:dyDescent="0.25">
      <c r="C80" s="101"/>
    </row>
    <row r="81" spans="3:3" x14ac:dyDescent="0.25">
      <c r="C81" s="101"/>
    </row>
    <row r="82" spans="3:3" x14ac:dyDescent="0.25">
      <c r="C82" s="101"/>
    </row>
    <row r="83" spans="3:3" x14ac:dyDescent="0.25">
      <c r="C83" s="101"/>
    </row>
    <row r="84" spans="3:3" x14ac:dyDescent="0.25">
      <c r="C84" s="101"/>
    </row>
    <row r="85" spans="3:3" x14ac:dyDescent="0.25">
      <c r="C85" s="101"/>
    </row>
    <row r="86" spans="3:3" x14ac:dyDescent="0.25">
      <c r="C86" s="101"/>
    </row>
    <row r="87" spans="3:3" x14ac:dyDescent="0.25">
      <c r="C87" s="101"/>
    </row>
    <row r="88" spans="3:3" x14ac:dyDescent="0.25">
      <c r="C88" s="101"/>
    </row>
    <row r="89" spans="3:3" x14ac:dyDescent="0.25">
      <c r="C89" s="101"/>
    </row>
    <row r="90" spans="3:3" x14ac:dyDescent="0.25">
      <c r="C90" s="101"/>
    </row>
    <row r="91" spans="3:3" x14ac:dyDescent="0.25">
      <c r="C91" s="101"/>
    </row>
    <row r="92" spans="3:3" x14ac:dyDescent="0.25">
      <c r="C92" s="101"/>
    </row>
    <row r="93" spans="3:3" x14ac:dyDescent="0.25">
      <c r="C93" s="101"/>
    </row>
    <row r="94" spans="3:3" x14ac:dyDescent="0.25">
      <c r="C94" s="101"/>
    </row>
    <row r="95" spans="3:3" x14ac:dyDescent="0.25">
      <c r="C95" s="101"/>
    </row>
    <row r="96" spans="3:3" x14ac:dyDescent="0.25">
      <c r="C96" s="101"/>
    </row>
    <row r="97" spans="3:3" x14ac:dyDescent="0.25">
      <c r="C97" s="101"/>
    </row>
    <row r="98" spans="3:3" x14ac:dyDescent="0.25">
      <c r="C98" s="101"/>
    </row>
    <row r="99" spans="3:3" x14ac:dyDescent="0.25">
      <c r="C99" s="101"/>
    </row>
    <row r="100" spans="3:3" x14ac:dyDescent="0.25">
      <c r="C100" s="101"/>
    </row>
    <row r="101" spans="3:3" x14ac:dyDescent="0.25">
      <c r="C101" s="101"/>
    </row>
    <row r="102" spans="3:3" x14ac:dyDescent="0.25">
      <c r="C102" s="101"/>
    </row>
    <row r="103" spans="3:3" x14ac:dyDescent="0.25">
      <c r="C103" s="10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autoPageBreaks="0" fitToPage="1"/>
  </sheetPr>
  <dimension ref="B1:K376"/>
  <sheetViews>
    <sheetView showGridLines="0" zoomScaleNormal="100" workbookViewId="0">
      <pane ySplit="16" topLeftCell="A17" activePane="bottomLeft" state="frozen"/>
      <selection pane="bottomLeft" activeCell="E8" sqref="E8"/>
    </sheetView>
  </sheetViews>
  <sheetFormatPr defaultRowHeight="15" x14ac:dyDescent="0.25"/>
  <cols>
    <col min="1" max="1" width="3" style="53" customWidth="1"/>
    <col min="2" max="2" width="7.85546875" style="53" customWidth="1"/>
    <col min="3" max="3" width="17.140625" style="53" customWidth="1"/>
    <col min="4" max="4" width="19.140625" style="53" customWidth="1"/>
    <col min="5" max="10" width="17.85546875" style="53" customWidth="1"/>
    <col min="11" max="11" width="20.140625" style="53" customWidth="1"/>
    <col min="12" max="16384" width="9.140625" style="53"/>
  </cols>
  <sheetData>
    <row r="1" spans="2:11" ht="8.25" customHeight="1" x14ac:dyDescent="0.25"/>
    <row r="2" spans="2:11" ht="46.5" customHeight="1" x14ac:dyDescent="0.25"/>
    <row r="3" spans="2:11" x14ac:dyDescent="0.25">
      <c r="B3" s="53" t="s">
        <v>16</v>
      </c>
    </row>
    <row r="4" spans="2:11" ht="15.75" x14ac:dyDescent="0.25">
      <c r="B4" s="53" t="s">
        <v>17</v>
      </c>
      <c r="I4" s="54" t="s">
        <v>18</v>
      </c>
    </row>
    <row r="5" spans="2:11" ht="15.75" x14ac:dyDescent="0.25">
      <c r="B5" s="53" t="s">
        <v>19</v>
      </c>
      <c r="I5" s="54"/>
    </row>
    <row r="6" spans="2:11" ht="30" customHeight="1" thickBot="1" x14ac:dyDescent="0.3">
      <c r="B6" s="55" t="s">
        <v>20</v>
      </c>
      <c r="C6" s="55"/>
      <c r="D6" s="55"/>
      <c r="E6" s="55"/>
      <c r="F6" s="55"/>
      <c r="G6" s="55"/>
      <c r="H6" s="55"/>
      <c r="I6" s="55"/>
      <c r="J6" s="55"/>
      <c r="K6" s="55"/>
    </row>
    <row r="7" spans="2:11" ht="20.100000000000001" customHeight="1" thickTop="1" thickBot="1" x14ac:dyDescent="0.3">
      <c r="C7" s="56" t="s">
        <v>21</v>
      </c>
      <c r="D7" s="56"/>
      <c r="E7" s="56"/>
      <c r="G7" s="56" t="s">
        <v>22</v>
      </c>
      <c r="H7" s="56"/>
      <c r="I7" s="56"/>
    </row>
    <row r="8" spans="2:11" ht="14.25" customHeight="1" x14ac:dyDescent="0.25">
      <c r="C8" s="109" t="s">
        <v>23</v>
      </c>
      <c r="D8" s="109"/>
      <c r="E8" s="57">
        <f>'Cash Flow Schedule'!CK47</f>
        <v>0</v>
      </c>
      <c r="G8" s="109" t="s">
        <v>24</v>
      </c>
      <c r="H8" s="109"/>
      <c r="I8" s="58" t="str">
        <f ca="1">IF(LoanIsGood,-PMT(InterestRate/PaymentsPerYear,ScheduledNumberOfPayments,LoanAmount),"")</f>
        <v/>
      </c>
    </row>
    <row r="9" spans="2:11" x14ac:dyDescent="0.25">
      <c r="C9" s="59" t="s">
        <v>25</v>
      </c>
      <c r="D9" s="60" t="s">
        <v>26</v>
      </c>
      <c r="E9" s="61">
        <f>'Cash Flow Schedule'!B3</f>
        <v>0</v>
      </c>
      <c r="G9" s="108" t="s">
        <v>27</v>
      </c>
      <c r="H9" s="108"/>
      <c r="I9" s="62" t="str">
        <f ca="1">IF(LoanIsGood,LoanPeriod*PaymentsPerYear,"")</f>
        <v/>
      </c>
    </row>
    <row r="10" spans="2:11" x14ac:dyDescent="0.25">
      <c r="C10" s="108" t="s">
        <v>28</v>
      </c>
      <c r="D10" s="108"/>
      <c r="E10" s="63">
        <v>30</v>
      </c>
      <c r="G10" s="108" t="s">
        <v>29</v>
      </c>
      <c r="H10" s="108"/>
      <c r="I10" s="62" t="b">
        <f ca="1">ActualNumberOfPayments</f>
        <v>0</v>
      </c>
    </row>
    <row r="11" spans="2:11" x14ac:dyDescent="0.25">
      <c r="C11" s="108" t="s">
        <v>30</v>
      </c>
      <c r="D11" s="108"/>
      <c r="E11" s="64">
        <v>12</v>
      </c>
      <c r="G11" s="108" t="s">
        <v>31</v>
      </c>
      <c r="H11" s="108"/>
      <c r="I11" s="65" t="e">
        <f ca="1">(I9-I10)/E11</f>
        <v>#VALUE!</v>
      </c>
    </row>
    <row r="12" spans="2:11" x14ac:dyDescent="0.25">
      <c r="C12" s="108" t="s">
        <v>32</v>
      </c>
      <c r="D12" s="108"/>
      <c r="E12" s="66">
        <f ca="1">TODAY()</f>
        <v>45742</v>
      </c>
      <c r="G12" s="108" t="s">
        <v>33</v>
      </c>
      <c r="H12" s="108"/>
      <c r="I12" s="67">
        <f ca="1">TotalEarlyPayments</f>
        <v>0</v>
      </c>
    </row>
    <row r="13" spans="2:11" x14ac:dyDescent="0.25">
      <c r="G13" s="108" t="s">
        <v>34</v>
      </c>
      <c r="H13" s="108"/>
      <c r="I13" s="67">
        <f ca="1">TotalInterest</f>
        <v>0</v>
      </c>
    </row>
    <row r="14" spans="2:11" x14ac:dyDescent="0.25">
      <c r="C14" s="108" t="s">
        <v>35</v>
      </c>
      <c r="D14" s="108"/>
      <c r="E14" s="68">
        <v>100</v>
      </c>
      <c r="G14" s="69" t="s">
        <v>36</v>
      </c>
      <c r="H14" s="110" t="s">
        <v>37</v>
      </c>
      <c r="I14" s="110"/>
    </row>
    <row r="16" spans="2:11" ht="35.1" customHeight="1" x14ac:dyDescent="0.25">
      <c r="B16" s="70" t="s">
        <v>38</v>
      </c>
      <c r="C16" s="70" t="s">
        <v>39</v>
      </c>
      <c r="D16" s="70" t="s">
        <v>40</v>
      </c>
      <c r="E16" s="70" t="s">
        <v>41</v>
      </c>
      <c r="F16" s="70" t="s">
        <v>42</v>
      </c>
      <c r="G16" s="70" t="s">
        <v>43</v>
      </c>
      <c r="H16" s="70" t="s">
        <v>44</v>
      </c>
      <c r="I16" s="70" t="s">
        <v>45</v>
      </c>
      <c r="J16" s="70" t="s">
        <v>46</v>
      </c>
      <c r="K16" s="70" t="s">
        <v>47</v>
      </c>
    </row>
    <row r="17" spans="2:11" x14ac:dyDescent="0.25">
      <c r="B17" s="71" t="str">
        <f ca="1">IF(LoanIsGood,IF(ROW()-ROW(PaymentSchedule[[#Headers],[PMT NO]])&gt;ScheduledNumberOfPayments,"",ROW()-ROW(PaymentSchedule[[#Headers],[PMT NO]])),"")</f>
        <v/>
      </c>
      <c r="C17" s="72" t="str">
        <f ca="1">IF(PaymentSchedule[[#This Row],[PMT NO]]&lt;&gt;"",EOMONTH(LoanStartDate,ROW(PaymentSchedule[[#This Row],[PMT NO]])-ROW(PaymentSchedule[[#Headers],[PMT NO]])-2)+DAY(LoanStartDate),"")</f>
        <v/>
      </c>
      <c r="D1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" s="73" t="str">
        <f ca="1">IF(PaymentSchedule[[#This Row],[PMT NO]]&lt;&gt;"",ScheduledPayment,"")</f>
        <v/>
      </c>
      <c r="F1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" s="73" t="str">
        <f ca="1">IF(PaymentSchedule[[#This Row],[PMT NO]]&lt;&gt;"",PaymentSchedule[[#This Row],[TOTAL PAYMENT]]-PaymentSchedule[[#This Row],[INTEREST]],"")</f>
        <v/>
      </c>
      <c r="I17" s="73" t="str">
        <f ca="1">IF(PaymentSchedule[[#This Row],[PMT NO]]&lt;&gt;"",PaymentSchedule[[#This Row],[BEGINNING BALANCE]]*(InterestRate/PaymentsPerYear),"")</f>
        <v/>
      </c>
      <c r="J1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" s="73" t="str">
        <f ca="1">IF(PaymentSchedule[[#This Row],[PMT NO]]&lt;&gt;"",SUM(INDEX(PaymentSchedule[INTEREST],1,1):PaymentSchedule[[#This Row],[INTEREST]]),"")</f>
        <v/>
      </c>
    </row>
    <row r="18" spans="2:11" x14ac:dyDescent="0.25">
      <c r="B18" s="74" t="str">
        <f ca="1">IF(LoanIsGood,IF(ROW()-ROW(PaymentSchedule[[#Headers],[PMT NO]])&gt;ScheduledNumberOfPayments,"",ROW()-ROW(PaymentSchedule[[#Headers],[PMT NO]])),"")</f>
        <v/>
      </c>
      <c r="C18" s="72" t="str">
        <f ca="1">IF(PaymentSchedule[[#This Row],[PMT NO]]&lt;&gt;"",EOMONTH(LoanStartDate,ROW(PaymentSchedule[[#This Row],[PMT NO]])-ROW(PaymentSchedule[[#Headers],[PMT NO]])-2)+DAY(LoanStartDate),"")</f>
        <v/>
      </c>
      <c r="D1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" s="73" t="str">
        <f ca="1">IF(PaymentSchedule[[#This Row],[PMT NO]]&lt;&gt;"",ScheduledPayment,"")</f>
        <v/>
      </c>
      <c r="F1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" s="73" t="str">
        <f ca="1">IF(PaymentSchedule[[#This Row],[PMT NO]]&lt;&gt;"",PaymentSchedule[[#This Row],[TOTAL PAYMENT]]-PaymentSchedule[[#This Row],[INTEREST]],"")</f>
        <v/>
      </c>
      <c r="I18" s="73" t="str">
        <f ca="1">IF(PaymentSchedule[[#This Row],[PMT NO]]&lt;&gt;"",PaymentSchedule[[#This Row],[BEGINNING BALANCE]]*(InterestRate/PaymentsPerYear),"")</f>
        <v/>
      </c>
      <c r="J1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" s="73" t="str">
        <f ca="1">IF(PaymentSchedule[[#This Row],[PMT NO]]&lt;&gt;"",SUM(INDEX(PaymentSchedule[INTEREST],1,1):PaymentSchedule[[#This Row],[INTEREST]]),"")</f>
        <v/>
      </c>
    </row>
    <row r="19" spans="2:11" x14ac:dyDescent="0.25">
      <c r="B19" s="74" t="str">
        <f ca="1">IF(LoanIsGood,IF(ROW()-ROW(PaymentSchedule[[#Headers],[PMT NO]])&gt;ScheduledNumberOfPayments,"",ROW()-ROW(PaymentSchedule[[#Headers],[PMT NO]])),"")</f>
        <v/>
      </c>
      <c r="C19" s="72" t="str">
        <f ca="1">IF(PaymentSchedule[[#This Row],[PMT NO]]&lt;&gt;"",EOMONTH(LoanStartDate,ROW(PaymentSchedule[[#This Row],[PMT NO]])-ROW(PaymentSchedule[[#Headers],[PMT NO]])-2)+DAY(LoanStartDate),"")</f>
        <v/>
      </c>
      <c r="D1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" s="73" t="str">
        <f ca="1">IF(PaymentSchedule[[#This Row],[PMT NO]]&lt;&gt;"",ScheduledPayment,"")</f>
        <v/>
      </c>
      <c r="F1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" s="73" t="str">
        <f ca="1">IF(PaymentSchedule[[#This Row],[PMT NO]]&lt;&gt;"",PaymentSchedule[[#This Row],[TOTAL PAYMENT]]-PaymentSchedule[[#This Row],[INTEREST]],"")</f>
        <v/>
      </c>
      <c r="I19" s="73" t="str">
        <f ca="1">IF(PaymentSchedule[[#This Row],[PMT NO]]&lt;&gt;"",PaymentSchedule[[#This Row],[BEGINNING BALANCE]]*(InterestRate/PaymentsPerYear),"")</f>
        <v/>
      </c>
      <c r="J1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" s="73" t="str">
        <f ca="1">IF(PaymentSchedule[[#This Row],[PMT NO]]&lt;&gt;"",SUM(INDEX(PaymentSchedule[INTEREST],1,1):PaymentSchedule[[#This Row],[INTEREST]]),"")</f>
        <v/>
      </c>
    </row>
    <row r="20" spans="2:11" x14ac:dyDescent="0.25">
      <c r="B20" s="74" t="str">
        <f ca="1">IF(LoanIsGood,IF(ROW()-ROW(PaymentSchedule[[#Headers],[PMT NO]])&gt;ScheduledNumberOfPayments,"",ROW()-ROW(PaymentSchedule[[#Headers],[PMT NO]])),"")</f>
        <v/>
      </c>
      <c r="C20" s="72" t="str">
        <f ca="1">IF(PaymentSchedule[[#This Row],[PMT NO]]&lt;&gt;"",EOMONTH(LoanStartDate,ROW(PaymentSchedule[[#This Row],[PMT NO]])-ROW(PaymentSchedule[[#Headers],[PMT NO]])-2)+DAY(LoanStartDate),"")</f>
        <v/>
      </c>
      <c r="D2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" s="73" t="str">
        <f ca="1">IF(PaymentSchedule[[#This Row],[PMT NO]]&lt;&gt;"",ScheduledPayment,"")</f>
        <v/>
      </c>
      <c r="F2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" s="73" t="str">
        <f ca="1">IF(PaymentSchedule[[#This Row],[PMT NO]]&lt;&gt;"",PaymentSchedule[[#This Row],[TOTAL PAYMENT]]-PaymentSchedule[[#This Row],[INTEREST]],"")</f>
        <v/>
      </c>
      <c r="I20" s="73" t="str">
        <f ca="1">IF(PaymentSchedule[[#This Row],[PMT NO]]&lt;&gt;"",PaymentSchedule[[#This Row],[BEGINNING BALANCE]]*(InterestRate/PaymentsPerYear),"")</f>
        <v/>
      </c>
      <c r="J2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" s="73" t="str">
        <f ca="1">IF(PaymentSchedule[[#This Row],[PMT NO]]&lt;&gt;"",SUM(INDEX(PaymentSchedule[INTEREST],1,1):PaymentSchedule[[#This Row],[INTEREST]]),"")</f>
        <v/>
      </c>
    </row>
    <row r="21" spans="2:11" x14ac:dyDescent="0.25">
      <c r="B21" s="74" t="str">
        <f ca="1">IF(LoanIsGood,IF(ROW()-ROW(PaymentSchedule[[#Headers],[PMT NO]])&gt;ScheduledNumberOfPayments,"",ROW()-ROW(PaymentSchedule[[#Headers],[PMT NO]])),"")</f>
        <v/>
      </c>
      <c r="C21" s="72" t="str">
        <f ca="1">IF(PaymentSchedule[[#This Row],[PMT NO]]&lt;&gt;"",EOMONTH(LoanStartDate,ROW(PaymentSchedule[[#This Row],[PMT NO]])-ROW(PaymentSchedule[[#Headers],[PMT NO]])-2)+DAY(LoanStartDate),"")</f>
        <v/>
      </c>
      <c r="D2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" s="73" t="str">
        <f ca="1">IF(PaymentSchedule[[#This Row],[PMT NO]]&lt;&gt;"",ScheduledPayment,"")</f>
        <v/>
      </c>
      <c r="F2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" s="73" t="str">
        <f ca="1">IF(PaymentSchedule[[#This Row],[PMT NO]]&lt;&gt;"",PaymentSchedule[[#This Row],[TOTAL PAYMENT]]-PaymentSchedule[[#This Row],[INTEREST]],"")</f>
        <v/>
      </c>
      <c r="I21" s="73" t="str">
        <f ca="1">IF(PaymentSchedule[[#This Row],[PMT NO]]&lt;&gt;"",PaymentSchedule[[#This Row],[BEGINNING BALANCE]]*(InterestRate/PaymentsPerYear),"")</f>
        <v/>
      </c>
      <c r="J2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" s="73" t="str">
        <f ca="1">IF(PaymentSchedule[[#This Row],[PMT NO]]&lt;&gt;"",SUM(INDEX(PaymentSchedule[INTEREST],1,1):PaymentSchedule[[#This Row],[INTEREST]]),"")</f>
        <v/>
      </c>
    </row>
    <row r="22" spans="2:11" x14ac:dyDescent="0.25">
      <c r="B22" s="74" t="str">
        <f ca="1">IF(LoanIsGood,IF(ROW()-ROW(PaymentSchedule[[#Headers],[PMT NO]])&gt;ScheduledNumberOfPayments,"",ROW()-ROW(PaymentSchedule[[#Headers],[PMT NO]])),"")</f>
        <v/>
      </c>
      <c r="C22" s="72" t="str">
        <f ca="1">IF(PaymentSchedule[[#This Row],[PMT NO]]&lt;&gt;"",EOMONTH(LoanStartDate,ROW(PaymentSchedule[[#This Row],[PMT NO]])-ROW(PaymentSchedule[[#Headers],[PMT NO]])-2)+DAY(LoanStartDate),"")</f>
        <v/>
      </c>
      <c r="D2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" s="73" t="str">
        <f ca="1">IF(PaymentSchedule[[#This Row],[PMT NO]]&lt;&gt;"",ScheduledPayment,"")</f>
        <v/>
      </c>
      <c r="F2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" s="73" t="str">
        <f ca="1">IF(PaymentSchedule[[#This Row],[PMT NO]]&lt;&gt;"",PaymentSchedule[[#This Row],[TOTAL PAYMENT]]-PaymentSchedule[[#This Row],[INTEREST]],"")</f>
        <v/>
      </c>
      <c r="I22" s="73" t="str">
        <f ca="1">IF(PaymentSchedule[[#This Row],[PMT NO]]&lt;&gt;"",PaymentSchedule[[#This Row],[BEGINNING BALANCE]]*(InterestRate/PaymentsPerYear),"")</f>
        <v/>
      </c>
      <c r="J2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" s="73" t="str">
        <f ca="1">IF(PaymentSchedule[[#This Row],[PMT NO]]&lt;&gt;"",SUM(INDEX(PaymentSchedule[INTEREST],1,1):PaymentSchedule[[#This Row],[INTEREST]]),"")</f>
        <v/>
      </c>
    </row>
    <row r="23" spans="2:11" x14ac:dyDescent="0.25">
      <c r="B23" s="74" t="str">
        <f ca="1">IF(LoanIsGood,IF(ROW()-ROW(PaymentSchedule[[#Headers],[PMT NO]])&gt;ScheduledNumberOfPayments,"",ROW()-ROW(PaymentSchedule[[#Headers],[PMT NO]])),"")</f>
        <v/>
      </c>
      <c r="C23" s="72" t="str">
        <f ca="1">IF(PaymentSchedule[[#This Row],[PMT NO]]&lt;&gt;"",EOMONTH(LoanStartDate,ROW(PaymentSchedule[[#This Row],[PMT NO]])-ROW(PaymentSchedule[[#Headers],[PMT NO]])-2)+DAY(LoanStartDate),"")</f>
        <v/>
      </c>
      <c r="D2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" s="73" t="str">
        <f ca="1">IF(PaymentSchedule[[#This Row],[PMT NO]]&lt;&gt;"",ScheduledPayment,"")</f>
        <v/>
      </c>
      <c r="F2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" s="73" t="str">
        <f ca="1">IF(PaymentSchedule[[#This Row],[PMT NO]]&lt;&gt;"",PaymentSchedule[[#This Row],[TOTAL PAYMENT]]-PaymentSchedule[[#This Row],[INTEREST]],"")</f>
        <v/>
      </c>
      <c r="I23" s="73" t="str">
        <f ca="1">IF(PaymentSchedule[[#This Row],[PMT NO]]&lt;&gt;"",PaymentSchedule[[#This Row],[BEGINNING BALANCE]]*(InterestRate/PaymentsPerYear),"")</f>
        <v/>
      </c>
      <c r="J2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" s="73" t="str">
        <f ca="1">IF(PaymentSchedule[[#This Row],[PMT NO]]&lt;&gt;"",SUM(INDEX(PaymentSchedule[INTEREST],1,1):PaymentSchedule[[#This Row],[INTEREST]]),"")</f>
        <v/>
      </c>
    </row>
    <row r="24" spans="2:11" x14ac:dyDescent="0.25">
      <c r="B24" s="74" t="str">
        <f ca="1">IF(LoanIsGood,IF(ROW()-ROW(PaymentSchedule[[#Headers],[PMT NO]])&gt;ScheduledNumberOfPayments,"",ROW()-ROW(PaymentSchedule[[#Headers],[PMT NO]])),"")</f>
        <v/>
      </c>
      <c r="C24" s="72" t="str">
        <f ca="1">IF(PaymentSchedule[[#This Row],[PMT NO]]&lt;&gt;"",EOMONTH(LoanStartDate,ROW(PaymentSchedule[[#This Row],[PMT NO]])-ROW(PaymentSchedule[[#Headers],[PMT NO]])-2)+DAY(LoanStartDate),"")</f>
        <v/>
      </c>
      <c r="D2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" s="73" t="str">
        <f ca="1">IF(PaymentSchedule[[#This Row],[PMT NO]]&lt;&gt;"",ScheduledPayment,"")</f>
        <v/>
      </c>
      <c r="F2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" s="73" t="str">
        <f ca="1">IF(PaymentSchedule[[#This Row],[PMT NO]]&lt;&gt;"",PaymentSchedule[[#This Row],[TOTAL PAYMENT]]-PaymentSchedule[[#This Row],[INTEREST]],"")</f>
        <v/>
      </c>
      <c r="I24" s="73" t="str">
        <f ca="1">IF(PaymentSchedule[[#This Row],[PMT NO]]&lt;&gt;"",PaymentSchedule[[#This Row],[BEGINNING BALANCE]]*(InterestRate/PaymentsPerYear),"")</f>
        <v/>
      </c>
      <c r="J2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" s="73" t="str">
        <f ca="1">IF(PaymentSchedule[[#This Row],[PMT NO]]&lt;&gt;"",SUM(INDEX(PaymentSchedule[INTEREST],1,1):PaymentSchedule[[#This Row],[INTEREST]]),"")</f>
        <v/>
      </c>
    </row>
    <row r="25" spans="2:11" x14ac:dyDescent="0.25">
      <c r="B25" s="74" t="str">
        <f ca="1">IF(LoanIsGood,IF(ROW()-ROW(PaymentSchedule[[#Headers],[PMT NO]])&gt;ScheduledNumberOfPayments,"",ROW()-ROW(PaymentSchedule[[#Headers],[PMT NO]])),"")</f>
        <v/>
      </c>
      <c r="C25" s="72" t="str">
        <f ca="1">IF(PaymentSchedule[[#This Row],[PMT NO]]&lt;&gt;"",EOMONTH(LoanStartDate,ROW(PaymentSchedule[[#This Row],[PMT NO]])-ROW(PaymentSchedule[[#Headers],[PMT NO]])-2)+DAY(LoanStartDate),"")</f>
        <v/>
      </c>
      <c r="D2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" s="73" t="str">
        <f ca="1">IF(PaymentSchedule[[#This Row],[PMT NO]]&lt;&gt;"",ScheduledPayment,"")</f>
        <v/>
      </c>
      <c r="F2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" s="73" t="str">
        <f ca="1">IF(PaymentSchedule[[#This Row],[PMT NO]]&lt;&gt;"",PaymentSchedule[[#This Row],[TOTAL PAYMENT]]-PaymentSchedule[[#This Row],[INTEREST]],"")</f>
        <v/>
      </c>
      <c r="I25" s="73" t="str">
        <f ca="1">IF(PaymentSchedule[[#This Row],[PMT NO]]&lt;&gt;"",PaymentSchedule[[#This Row],[BEGINNING BALANCE]]*(InterestRate/PaymentsPerYear),"")</f>
        <v/>
      </c>
      <c r="J2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" s="73" t="str">
        <f ca="1">IF(PaymentSchedule[[#This Row],[PMT NO]]&lt;&gt;"",SUM(INDEX(PaymentSchedule[INTEREST],1,1):PaymentSchedule[[#This Row],[INTEREST]]),"")</f>
        <v/>
      </c>
    </row>
    <row r="26" spans="2:11" x14ac:dyDescent="0.25">
      <c r="B26" s="74" t="str">
        <f ca="1">IF(LoanIsGood,IF(ROW()-ROW(PaymentSchedule[[#Headers],[PMT NO]])&gt;ScheduledNumberOfPayments,"",ROW()-ROW(PaymentSchedule[[#Headers],[PMT NO]])),"")</f>
        <v/>
      </c>
      <c r="C26" s="72" t="str">
        <f ca="1">IF(PaymentSchedule[[#This Row],[PMT NO]]&lt;&gt;"",EOMONTH(LoanStartDate,ROW(PaymentSchedule[[#This Row],[PMT NO]])-ROW(PaymentSchedule[[#Headers],[PMT NO]])-2)+DAY(LoanStartDate),"")</f>
        <v/>
      </c>
      <c r="D2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" s="73" t="str">
        <f ca="1">IF(PaymentSchedule[[#This Row],[PMT NO]]&lt;&gt;"",ScheduledPayment,"")</f>
        <v/>
      </c>
      <c r="F2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" s="73" t="str">
        <f ca="1">IF(PaymentSchedule[[#This Row],[PMT NO]]&lt;&gt;"",PaymentSchedule[[#This Row],[TOTAL PAYMENT]]-PaymentSchedule[[#This Row],[INTEREST]],"")</f>
        <v/>
      </c>
      <c r="I26" s="73" t="str">
        <f ca="1">IF(PaymentSchedule[[#This Row],[PMT NO]]&lt;&gt;"",PaymentSchedule[[#This Row],[BEGINNING BALANCE]]*(InterestRate/PaymentsPerYear),"")</f>
        <v/>
      </c>
      <c r="J2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" s="73" t="str">
        <f ca="1">IF(PaymentSchedule[[#This Row],[PMT NO]]&lt;&gt;"",SUM(INDEX(PaymentSchedule[INTEREST],1,1):PaymentSchedule[[#This Row],[INTEREST]]),"")</f>
        <v/>
      </c>
    </row>
    <row r="27" spans="2:11" x14ac:dyDescent="0.25">
      <c r="B27" s="74" t="str">
        <f ca="1">IF(LoanIsGood,IF(ROW()-ROW(PaymentSchedule[[#Headers],[PMT NO]])&gt;ScheduledNumberOfPayments,"",ROW()-ROW(PaymentSchedule[[#Headers],[PMT NO]])),"")</f>
        <v/>
      </c>
      <c r="C27" s="72" t="str">
        <f ca="1">IF(PaymentSchedule[[#This Row],[PMT NO]]&lt;&gt;"",EOMONTH(LoanStartDate,ROW(PaymentSchedule[[#This Row],[PMT NO]])-ROW(PaymentSchedule[[#Headers],[PMT NO]])-2)+DAY(LoanStartDate),"")</f>
        <v/>
      </c>
      <c r="D2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" s="73" t="str">
        <f ca="1">IF(PaymentSchedule[[#This Row],[PMT NO]]&lt;&gt;"",ScheduledPayment,"")</f>
        <v/>
      </c>
      <c r="F2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" s="73" t="str">
        <f ca="1">IF(PaymentSchedule[[#This Row],[PMT NO]]&lt;&gt;"",PaymentSchedule[[#This Row],[TOTAL PAYMENT]]-PaymentSchedule[[#This Row],[INTEREST]],"")</f>
        <v/>
      </c>
      <c r="I27" s="73" t="str">
        <f ca="1">IF(PaymentSchedule[[#This Row],[PMT NO]]&lt;&gt;"",PaymentSchedule[[#This Row],[BEGINNING BALANCE]]*(InterestRate/PaymentsPerYear),"")</f>
        <v/>
      </c>
      <c r="J2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" s="73" t="str">
        <f ca="1">IF(PaymentSchedule[[#This Row],[PMT NO]]&lt;&gt;"",SUM(INDEX(PaymentSchedule[INTEREST],1,1):PaymentSchedule[[#This Row],[INTEREST]]),"")</f>
        <v/>
      </c>
    </row>
    <row r="28" spans="2:11" x14ac:dyDescent="0.25">
      <c r="B28" s="74" t="str">
        <f ca="1">IF(LoanIsGood,IF(ROW()-ROW(PaymentSchedule[[#Headers],[PMT NO]])&gt;ScheduledNumberOfPayments,"",ROW()-ROW(PaymentSchedule[[#Headers],[PMT NO]])),"")</f>
        <v/>
      </c>
      <c r="C28" s="72" t="str">
        <f ca="1">IF(PaymentSchedule[[#This Row],[PMT NO]]&lt;&gt;"",EOMONTH(LoanStartDate,ROW(PaymentSchedule[[#This Row],[PMT NO]])-ROW(PaymentSchedule[[#Headers],[PMT NO]])-2)+DAY(LoanStartDate),"")</f>
        <v/>
      </c>
      <c r="D2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" s="73" t="str">
        <f ca="1">IF(PaymentSchedule[[#This Row],[PMT NO]]&lt;&gt;"",ScheduledPayment,"")</f>
        <v/>
      </c>
      <c r="F2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" s="73" t="str">
        <f ca="1">IF(PaymentSchedule[[#This Row],[PMT NO]]&lt;&gt;"",PaymentSchedule[[#This Row],[TOTAL PAYMENT]]-PaymentSchedule[[#This Row],[INTEREST]],"")</f>
        <v/>
      </c>
      <c r="I28" s="73" t="str">
        <f ca="1">IF(PaymentSchedule[[#This Row],[PMT NO]]&lt;&gt;"",PaymentSchedule[[#This Row],[BEGINNING BALANCE]]*(InterestRate/PaymentsPerYear),"")</f>
        <v/>
      </c>
      <c r="J2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" s="73" t="str">
        <f ca="1">IF(PaymentSchedule[[#This Row],[PMT NO]]&lt;&gt;"",SUM(INDEX(PaymentSchedule[INTEREST],1,1):PaymentSchedule[[#This Row],[INTEREST]]),"")</f>
        <v/>
      </c>
    </row>
    <row r="29" spans="2:11" x14ac:dyDescent="0.25">
      <c r="B29" s="74" t="str">
        <f ca="1">IF(LoanIsGood,IF(ROW()-ROW(PaymentSchedule[[#Headers],[PMT NO]])&gt;ScheduledNumberOfPayments,"",ROW()-ROW(PaymentSchedule[[#Headers],[PMT NO]])),"")</f>
        <v/>
      </c>
      <c r="C29" s="72" t="str">
        <f ca="1">IF(PaymentSchedule[[#This Row],[PMT NO]]&lt;&gt;"",EOMONTH(LoanStartDate,ROW(PaymentSchedule[[#This Row],[PMT NO]])-ROW(PaymentSchedule[[#Headers],[PMT NO]])-2)+DAY(LoanStartDate),"")</f>
        <v/>
      </c>
      <c r="D2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" s="73" t="str">
        <f ca="1">IF(PaymentSchedule[[#This Row],[PMT NO]]&lt;&gt;"",ScheduledPayment,"")</f>
        <v/>
      </c>
      <c r="F2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" s="73" t="str">
        <f ca="1">IF(PaymentSchedule[[#This Row],[PMT NO]]&lt;&gt;"",PaymentSchedule[[#This Row],[TOTAL PAYMENT]]-PaymentSchedule[[#This Row],[INTEREST]],"")</f>
        <v/>
      </c>
      <c r="I29" s="73" t="str">
        <f ca="1">IF(PaymentSchedule[[#This Row],[PMT NO]]&lt;&gt;"",PaymentSchedule[[#This Row],[BEGINNING BALANCE]]*(InterestRate/PaymentsPerYear),"")</f>
        <v/>
      </c>
      <c r="J2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" s="73" t="str">
        <f ca="1">IF(PaymentSchedule[[#This Row],[PMT NO]]&lt;&gt;"",SUM(INDEX(PaymentSchedule[INTEREST],1,1):PaymentSchedule[[#This Row],[INTEREST]]),"")</f>
        <v/>
      </c>
    </row>
    <row r="30" spans="2:11" x14ac:dyDescent="0.25">
      <c r="B30" s="74" t="str">
        <f ca="1">IF(LoanIsGood,IF(ROW()-ROW(PaymentSchedule[[#Headers],[PMT NO]])&gt;ScheduledNumberOfPayments,"",ROW()-ROW(PaymentSchedule[[#Headers],[PMT NO]])),"")</f>
        <v/>
      </c>
      <c r="C30" s="72" t="str">
        <f ca="1">IF(PaymentSchedule[[#This Row],[PMT NO]]&lt;&gt;"",EOMONTH(LoanStartDate,ROW(PaymentSchedule[[#This Row],[PMT NO]])-ROW(PaymentSchedule[[#Headers],[PMT NO]])-2)+DAY(LoanStartDate),"")</f>
        <v/>
      </c>
      <c r="D3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" s="73" t="str">
        <f ca="1">IF(PaymentSchedule[[#This Row],[PMT NO]]&lt;&gt;"",ScheduledPayment,"")</f>
        <v/>
      </c>
      <c r="F3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" s="73" t="str">
        <f ca="1">IF(PaymentSchedule[[#This Row],[PMT NO]]&lt;&gt;"",PaymentSchedule[[#This Row],[TOTAL PAYMENT]]-PaymentSchedule[[#This Row],[INTEREST]],"")</f>
        <v/>
      </c>
      <c r="I30" s="73" t="str">
        <f ca="1">IF(PaymentSchedule[[#This Row],[PMT NO]]&lt;&gt;"",PaymentSchedule[[#This Row],[BEGINNING BALANCE]]*(InterestRate/PaymentsPerYear),"")</f>
        <v/>
      </c>
      <c r="J3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" s="73" t="str">
        <f ca="1">IF(PaymentSchedule[[#This Row],[PMT NO]]&lt;&gt;"",SUM(INDEX(PaymentSchedule[INTEREST],1,1):PaymentSchedule[[#This Row],[INTEREST]]),"")</f>
        <v/>
      </c>
    </row>
    <row r="31" spans="2:11" x14ac:dyDescent="0.25">
      <c r="B31" s="74" t="str">
        <f ca="1">IF(LoanIsGood,IF(ROW()-ROW(PaymentSchedule[[#Headers],[PMT NO]])&gt;ScheduledNumberOfPayments,"",ROW()-ROW(PaymentSchedule[[#Headers],[PMT NO]])),"")</f>
        <v/>
      </c>
      <c r="C31" s="72" t="str">
        <f ca="1">IF(PaymentSchedule[[#This Row],[PMT NO]]&lt;&gt;"",EOMONTH(LoanStartDate,ROW(PaymentSchedule[[#This Row],[PMT NO]])-ROW(PaymentSchedule[[#Headers],[PMT NO]])-2)+DAY(LoanStartDate),"")</f>
        <v/>
      </c>
      <c r="D3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" s="73" t="str">
        <f ca="1">IF(PaymentSchedule[[#This Row],[PMT NO]]&lt;&gt;"",ScheduledPayment,"")</f>
        <v/>
      </c>
      <c r="F3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" s="73" t="str">
        <f ca="1">IF(PaymentSchedule[[#This Row],[PMT NO]]&lt;&gt;"",PaymentSchedule[[#This Row],[TOTAL PAYMENT]]-PaymentSchedule[[#This Row],[INTEREST]],"")</f>
        <v/>
      </c>
      <c r="I31" s="73" t="str">
        <f ca="1">IF(PaymentSchedule[[#This Row],[PMT NO]]&lt;&gt;"",PaymentSchedule[[#This Row],[BEGINNING BALANCE]]*(InterestRate/PaymentsPerYear),"")</f>
        <v/>
      </c>
      <c r="J3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" s="73" t="str">
        <f ca="1">IF(PaymentSchedule[[#This Row],[PMT NO]]&lt;&gt;"",SUM(INDEX(PaymentSchedule[INTEREST],1,1):PaymentSchedule[[#This Row],[INTEREST]]),"")</f>
        <v/>
      </c>
    </row>
    <row r="32" spans="2:11" x14ac:dyDescent="0.25">
      <c r="B32" s="74" t="str">
        <f ca="1">IF(LoanIsGood,IF(ROW()-ROW(PaymentSchedule[[#Headers],[PMT NO]])&gt;ScheduledNumberOfPayments,"",ROW()-ROW(PaymentSchedule[[#Headers],[PMT NO]])),"")</f>
        <v/>
      </c>
      <c r="C32" s="72" t="str">
        <f ca="1">IF(PaymentSchedule[[#This Row],[PMT NO]]&lt;&gt;"",EOMONTH(LoanStartDate,ROW(PaymentSchedule[[#This Row],[PMT NO]])-ROW(PaymentSchedule[[#Headers],[PMT NO]])-2)+DAY(LoanStartDate),"")</f>
        <v/>
      </c>
      <c r="D3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" s="73" t="str">
        <f ca="1">IF(PaymentSchedule[[#This Row],[PMT NO]]&lt;&gt;"",ScheduledPayment,"")</f>
        <v/>
      </c>
      <c r="F3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" s="73" t="str">
        <f ca="1">IF(PaymentSchedule[[#This Row],[PMT NO]]&lt;&gt;"",PaymentSchedule[[#This Row],[TOTAL PAYMENT]]-PaymentSchedule[[#This Row],[INTEREST]],"")</f>
        <v/>
      </c>
      <c r="I32" s="73" t="str">
        <f ca="1">IF(PaymentSchedule[[#This Row],[PMT NO]]&lt;&gt;"",PaymentSchedule[[#This Row],[BEGINNING BALANCE]]*(InterestRate/PaymentsPerYear),"")</f>
        <v/>
      </c>
      <c r="J3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" s="73" t="str">
        <f ca="1">IF(PaymentSchedule[[#This Row],[PMT NO]]&lt;&gt;"",SUM(INDEX(PaymentSchedule[INTEREST],1,1):PaymentSchedule[[#This Row],[INTEREST]]),"")</f>
        <v/>
      </c>
    </row>
    <row r="33" spans="2:11" x14ac:dyDescent="0.25">
      <c r="B33" s="74" t="str">
        <f ca="1">IF(LoanIsGood,IF(ROW()-ROW(PaymentSchedule[[#Headers],[PMT NO]])&gt;ScheduledNumberOfPayments,"",ROW()-ROW(PaymentSchedule[[#Headers],[PMT NO]])),"")</f>
        <v/>
      </c>
      <c r="C33" s="72" t="str">
        <f ca="1">IF(PaymentSchedule[[#This Row],[PMT NO]]&lt;&gt;"",EOMONTH(LoanStartDate,ROW(PaymentSchedule[[#This Row],[PMT NO]])-ROW(PaymentSchedule[[#Headers],[PMT NO]])-2)+DAY(LoanStartDate),"")</f>
        <v/>
      </c>
      <c r="D3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" s="73" t="str">
        <f ca="1">IF(PaymentSchedule[[#This Row],[PMT NO]]&lt;&gt;"",ScheduledPayment,"")</f>
        <v/>
      </c>
      <c r="F3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" s="73" t="str">
        <f ca="1">IF(PaymentSchedule[[#This Row],[PMT NO]]&lt;&gt;"",PaymentSchedule[[#This Row],[TOTAL PAYMENT]]-PaymentSchedule[[#This Row],[INTEREST]],"")</f>
        <v/>
      </c>
      <c r="I33" s="73" t="str">
        <f ca="1">IF(PaymentSchedule[[#This Row],[PMT NO]]&lt;&gt;"",PaymentSchedule[[#This Row],[BEGINNING BALANCE]]*(InterestRate/PaymentsPerYear),"")</f>
        <v/>
      </c>
      <c r="J3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" s="73" t="str">
        <f ca="1">IF(PaymentSchedule[[#This Row],[PMT NO]]&lt;&gt;"",SUM(INDEX(PaymentSchedule[INTEREST],1,1):PaymentSchedule[[#This Row],[INTEREST]]),"")</f>
        <v/>
      </c>
    </row>
    <row r="34" spans="2:11" x14ac:dyDescent="0.25">
      <c r="B34" s="74" t="str">
        <f ca="1">IF(LoanIsGood,IF(ROW()-ROW(PaymentSchedule[[#Headers],[PMT NO]])&gt;ScheduledNumberOfPayments,"",ROW()-ROW(PaymentSchedule[[#Headers],[PMT NO]])),"")</f>
        <v/>
      </c>
      <c r="C34" s="72" t="str">
        <f ca="1">IF(PaymentSchedule[[#This Row],[PMT NO]]&lt;&gt;"",EOMONTH(LoanStartDate,ROW(PaymentSchedule[[#This Row],[PMT NO]])-ROW(PaymentSchedule[[#Headers],[PMT NO]])-2)+DAY(LoanStartDate),"")</f>
        <v/>
      </c>
      <c r="D3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" s="73" t="str">
        <f ca="1">IF(PaymentSchedule[[#This Row],[PMT NO]]&lt;&gt;"",ScheduledPayment,"")</f>
        <v/>
      </c>
      <c r="F3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" s="73" t="str">
        <f ca="1">IF(PaymentSchedule[[#This Row],[PMT NO]]&lt;&gt;"",PaymentSchedule[[#This Row],[TOTAL PAYMENT]]-PaymentSchedule[[#This Row],[INTEREST]],"")</f>
        <v/>
      </c>
      <c r="I34" s="73" t="str">
        <f ca="1">IF(PaymentSchedule[[#This Row],[PMT NO]]&lt;&gt;"",PaymentSchedule[[#This Row],[BEGINNING BALANCE]]*(InterestRate/PaymentsPerYear),"")</f>
        <v/>
      </c>
      <c r="J3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" s="73" t="str">
        <f ca="1">IF(PaymentSchedule[[#This Row],[PMT NO]]&lt;&gt;"",SUM(INDEX(PaymentSchedule[INTEREST],1,1):PaymentSchedule[[#This Row],[INTEREST]]),"")</f>
        <v/>
      </c>
    </row>
    <row r="35" spans="2:11" x14ac:dyDescent="0.25">
      <c r="B35" s="74" t="str">
        <f ca="1">IF(LoanIsGood,IF(ROW()-ROW(PaymentSchedule[[#Headers],[PMT NO]])&gt;ScheduledNumberOfPayments,"",ROW()-ROW(PaymentSchedule[[#Headers],[PMT NO]])),"")</f>
        <v/>
      </c>
      <c r="C35" s="72" t="str">
        <f ca="1">IF(PaymentSchedule[[#This Row],[PMT NO]]&lt;&gt;"",EOMONTH(LoanStartDate,ROW(PaymentSchedule[[#This Row],[PMT NO]])-ROW(PaymentSchedule[[#Headers],[PMT NO]])-2)+DAY(LoanStartDate),"")</f>
        <v/>
      </c>
      <c r="D3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" s="73" t="str">
        <f ca="1">IF(PaymentSchedule[[#This Row],[PMT NO]]&lt;&gt;"",ScheduledPayment,"")</f>
        <v/>
      </c>
      <c r="F3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" s="73" t="str">
        <f ca="1">IF(PaymentSchedule[[#This Row],[PMT NO]]&lt;&gt;"",PaymentSchedule[[#This Row],[TOTAL PAYMENT]]-PaymentSchedule[[#This Row],[INTEREST]],"")</f>
        <v/>
      </c>
      <c r="I35" s="73" t="str">
        <f ca="1">IF(PaymentSchedule[[#This Row],[PMT NO]]&lt;&gt;"",PaymentSchedule[[#This Row],[BEGINNING BALANCE]]*(InterestRate/PaymentsPerYear),"")</f>
        <v/>
      </c>
      <c r="J3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" s="73" t="str">
        <f ca="1">IF(PaymentSchedule[[#This Row],[PMT NO]]&lt;&gt;"",SUM(INDEX(PaymentSchedule[INTEREST],1,1):PaymentSchedule[[#This Row],[INTEREST]]),"")</f>
        <v/>
      </c>
    </row>
    <row r="36" spans="2:11" x14ac:dyDescent="0.25">
      <c r="B36" s="74" t="str">
        <f ca="1">IF(LoanIsGood,IF(ROW()-ROW(PaymentSchedule[[#Headers],[PMT NO]])&gt;ScheduledNumberOfPayments,"",ROW()-ROW(PaymentSchedule[[#Headers],[PMT NO]])),"")</f>
        <v/>
      </c>
      <c r="C36" s="72" t="str">
        <f ca="1">IF(PaymentSchedule[[#This Row],[PMT NO]]&lt;&gt;"",EOMONTH(LoanStartDate,ROW(PaymentSchedule[[#This Row],[PMT NO]])-ROW(PaymentSchedule[[#Headers],[PMT NO]])-2)+DAY(LoanStartDate),"")</f>
        <v/>
      </c>
      <c r="D3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" s="73" t="str">
        <f ca="1">IF(PaymentSchedule[[#This Row],[PMT NO]]&lt;&gt;"",ScheduledPayment,"")</f>
        <v/>
      </c>
      <c r="F3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" s="73" t="str">
        <f ca="1">IF(PaymentSchedule[[#This Row],[PMT NO]]&lt;&gt;"",PaymentSchedule[[#This Row],[TOTAL PAYMENT]]-PaymentSchedule[[#This Row],[INTEREST]],"")</f>
        <v/>
      </c>
      <c r="I36" s="73" t="str">
        <f ca="1">IF(PaymentSchedule[[#This Row],[PMT NO]]&lt;&gt;"",PaymentSchedule[[#This Row],[BEGINNING BALANCE]]*(InterestRate/PaymentsPerYear),"")</f>
        <v/>
      </c>
      <c r="J3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" s="73" t="str">
        <f ca="1">IF(PaymentSchedule[[#This Row],[PMT NO]]&lt;&gt;"",SUM(INDEX(PaymentSchedule[INTEREST],1,1):PaymentSchedule[[#This Row],[INTEREST]]),"")</f>
        <v/>
      </c>
    </row>
    <row r="37" spans="2:11" x14ac:dyDescent="0.25">
      <c r="B37" s="74" t="str">
        <f ca="1">IF(LoanIsGood,IF(ROW()-ROW(PaymentSchedule[[#Headers],[PMT NO]])&gt;ScheduledNumberOfPayments,"",ROW()-ROW(PaymentSchedule[[#Headers],[PMT NO]])),"")</f>
        <v/>
      </c>
      <c r="C37" s="72" t="str">
        <f ca="1">IF(PaymentSchedule[[#This Row],[PMT NO]]&lt;&gt;"",EOMONTH(LoanStartDate,ROW(PaymentSchedule[[#This Row],[PMT NO]])-ROW(PaymentSchedule[[#Headers],[PMT NO]])-2)+DAY(LoanStartDate),"")</f>
        <v/>
      </c>
      <c r="D3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" s="73" t="str">
        <f ca="1">IF(PaymentSchedule[[#This Row],[PMT NO]]&lt;&gt;"",ScheduledPayment,"")</f>
        <v/>
      </c>
      <c r="F3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" s="73" t="str">
        <f ca="1">IF(PaymentSchedule[[#This Row],[PMT NO]]&lt;&gt;"",PaymentSchedule[[#This Row],[TOTAL PAYMENT]]-PaymentSchedule[[#This Row],[INTEREST]],"")</f>
        <v/>
      </c>
      <c r="I37" s="73" t="str">
        <f ca="1">IF(PaymentSchedule[[#This Row],[PMT NO]]&lt;&gt;"",PaymentSchedule[[#This Row],[BEGINNING BALANCE]]*(InterestRate/PaymentsPerYear),"")</f>
        <v/>
      </c>
      <c r="J3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" s="73" t="str">
        <f ca="1">IF(PaymentSchedule[[#This Row],[PMT NO]]&lt;&gt;"",SUM(INDEX(PaymentSchedule[INTEREST],1,1):PaymentSchedule[[#This Row],[INTEREST]]),"")</f>
        <v/>
      </c>
    </row>
    <row r="38" spans="2:11" x14ac:dyDescent="0.25">
      <c r="B38" s="74" t="str">
        <f ca="1">IF(LoanIsGood,IF(ROW()-ROW(PaymentSchedule[[#Headers],[PMT NO]])&gt;ScheduledNumberOfPayments,"",ROW()-ROW(PaymentSchedule[[#Headers],[PMT NO]])),"")</f>
        <v/>
      </c>
      <c r="C38" s="72" t="str">
        <f ca="1">IF(PaymentSchedule[[#This Row],[PMT NO]]&lt;&gt;"",EOMONTH(LoanStartDate,ROW(PaymentSchedule[[#This Row],[PMT NO]])-ROW(PaymentSchedule[[#Headers],[PMT NO]])-2)+DAY(LoanStartDate),"")</f>
        <v/>
      </c>
      <c r="D3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8" s="73" t="str">
        <f ca="1">IF(PaymentSchedule[[#This Row],[PMT NO]]&lt;&gt;"",ScheduledPayment,"")</f>
        <v/>
      </c>
      <c r="F3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8" s="73" t="str">
        <f ca="1">IF(PaymentSchedule[[#This Row],[PMT NO]]&lt;&gt;"",PaymentSchedule[[#This Row],[TOTAL PAYMENT]]-PaymentSchedule[[#This Row],[INTEREST]],"")</f>
        <v/>
      </c>
      <c r="I38" s="73" t="str">
        <f ca="1">IF(PaymentSchedule[[#This Row],[PMT NO]]&lt;&gt;"",PaymentSchedule[[#This Row],[BEGINNING BALANCE]]*(InterestRate/PaymentsPerYear),"")</f>
        <v/>
      </c>
      <c r="J3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8" s="73" t="str">
        <f ca="1">IF(PaymentSchedule[[#This Row],[PMT NO]]&lt;&gt;"",SUM(INDEX(PaymentSchedule[INTEREST],1,1):PaymentSchedule[[#This Row],[INTEREST]]),"")</f>
        <v/>
      </c>
    </row>
    <row r="39" spans="2:11" x14ac:dyDescent="0.25">
      <c r="B39" s="71" t="str">
        <f ca="1">IF(LoanIsGood,IF(ROW()-ROW(PaymentSchedule[[#Headers],[PMT NO]])&gt;ScheduledNumberOfPayments,"",ROW()-ROW(PaymentSchedule[[#Headers],[PMT NO]])),"")</f>
        <v/>
      </c>
      <c r="C39" s="75" t="str">
        <f ca="1">IF(PaymentSchedule[[#This Row],[PMT NO]]&lt;&gt;"",EOMONTH(LoanStartDate,ROW(PaymentSchedule[[#This Row],[PMT NO]])-ROW(PaymentSchedule[[#Headers],[PMT NO]])-2)+DAY(LoanStartDate),"")</f>
        <v/>
      </c>
      <c r="D39" s="76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9" s="76" t="str">
        <f ca="1">IF(PaymentSchedule[[#This Row],[PMT NO]]&lt;&gt;"",ScheduledPayment,"")</f>
        <v/>
      </c>
      <c r="F39" s="76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9" s="76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9" s="76" t="str">
        <f ca="1">IF(PaymentSchedule[[#This Row],[PMT NO]]&lt;&gt;"",PaymentSchedule[[#This Row],[TOTAL PAYMENT]]-PaymentSchedule[[#This Row],[INTEREST]],"")</f>
        <v/>
      </c>
      <c r="I39" s="76" t="str">
        <f ca="1">IF(PaymentSchedule[[#This Row],[PMT NO]]&lt;&gt;"",PaymentSchedule[[#This Row],[BEGINNING BALANCE]]*(InterestRate/PaymentsPerYear),"")</f>
        <v/>
      </c>
      <c r="J39" s="76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9" s="76" t="str">
        <f ca="1">IF(PaymentSchedule[[#This Row],[PMT NO]]&lt;&gt;"",SUM(INDEX(PaymentSchedule[INTEREST],1,1):PaymentSchedule[[#This Row],[INTEREST]]),"")</f>
        <v/>
      </c>
    </row>
    <row r="40" spans="2:11" x14ac:dyDescent="0.25">
      <c r="B40" s="74" t="str">
        <f ca="1">IF(LoanIsGood,IF(ROW()-ROW(PaymentSchedule[[#Headers],[PMT NO]])&gt;ScheduledNumberOfPayments,"",ROW()-ROW(PaymentSchedule[[#Headers],[PMT NO]])),"")</f>
        <v/>
      </c>
      <c r="C40" s="72" t="str">
        <f ca="1">IF(PaymentSchedule[[#This Row],[PMT NO]]&lt;&gt;"",EOMONTH(LoanStartDate,ROW(PaymentSchedule[[#This Row],[PMT NO]])-ROW(PaymentSchedule[[#Headers],[PMT NO]])-2)+DAY(LoanStartDate),"")</f>
        <v/>
      </c>
      <c r="D4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0" s="73" t="str">
        <f ca="1">IF(PaymentSchedule[[#This Row],[PMT NO]]&lt;&gt;"",ScheduledPayment,"")</f>
        <v/>
      </c>
      <c r="F4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0" s="73" t="str">
        <f ca="1">IF(PaymentSchedule[[#This Row],[PMT NO]]&lt;&gt;"",PaymentSchedule[[#This Row],[TOTAL PAYMENT]]-PaymentSchedule[[#This Row],[INTEREST]],"")</f>
        <v/>
      </c>
      <c r="I40" s="73" t="str">
        <f ca="1">IF(PaymentSchedule[[#This Row],[PMT NO]]&lt;&gt;"",PaymentSchedule[[#This Row],[BEGINNING BALANCE]]*(InterestRate/PaymentsPerYear),"")</f>
        <v/>
      </c>
      <c r="J4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0" s="73" t="str">
        <f ca="1">IF(PaymentSchedule[[#This Row],[PMT NO]]&lt;&gt;"",SUM(INDEX(PaymentSchedule[INTEREST],1,1):PaymentSchedule[[#This Row],[INTEREST]]),"")</f>
        <v/>
      </c>
    </row>
    <row r="41" spans="2:11" x14ac:dyDescent="0.25">
      <c r="B41" s="74" t="str">
        <f ca="1">IF(LoanIsGood,IF(ROW()-ROW(PaymentSchedule[[#Headers],[PMT NO]])&gt;ScheduledNumberOfPayments,"",ROW()-ROW(PaymentSchedule[[#Headers],[PMT NO]])),"")</f>
        <v/>
      </c>
      <c r="C41" s="72" t="str">
        <f ca="1">IF(PaymentSchedule[[#This Row],[PMT NO]]&lt;&gt;"",EOMONTH(LoanStartDate,ROW(PaymentSchedule[[#This Row],[PMT NO]])-ROW(PaymentSchedule[[#Headers],[PMT NO]])-2)+DAY(LoanStartDate),"")</f>
        <v/>
      </c>
      <c r="D4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1" s="73" t="str">
        <f ca="1">IF(PaymentSchedule[[#This Row],[PMT NO]]&lt;&gt;"",ScheduledPayment,"")</f>
        <v/>
      </c>
      <c r="F4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73" t="str">
        <f ca="1">IF(PaymentSchedule[[#This Row],[PMT NO]]&lt;&gt;"",PaymentSchedule[[#This Row],[TOTAL PAYMENT]]-PaymentSchedule[[#This Row],[INTEREST]],"")</f>
        <v/>
      </c>
      <c r="I41" s="73" t="str">
        <f ca="1">IF(PaymentSchedule[[#This Row],[PMT NO]]&lt;&gt;"",PaymentSchedule[[#This Row],[BEGINNING BALANCE]]*(InterestRate/PaymentsPerYear),"")</f>
        <v/>
      </c>
      <c r="J4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73" t="str">
        <f ca="1">IF(PaymentSchedule[[#This Row],[PMT NO]]&lt;&gt;"",SUM(INDEX(PaymentSchedule[INTEREST],1,1):PaymentSchedule[[#This Row],[INTEREST]]),"")</f>
        <v/>
      </c>
    </row>
    <row r="42" spans="2:11" x14ac:dyDescent="0.25">
      <c r="B42" s="74" t="str">
        <f ca="1">IF(LoanIsGood,IF(ROW()-ROW(PaymentSchedule[[#Headers],[PMT NO]])&gt;ScheduledNumberOfPayments,"",ROW()-ROW(PaymentSchedule[[#Headers],[PMT NO]])),"")</f>
        <v/>
      </c>
      <c r="C42" s="72" t="str">
        <f ca="1">IF(PaymentSchedule[[#This Row],[PMT NO]]&lt;&gt;"",EOMONTH(LoanStartDate,ROW(PaymentSchedule[[#This Row],[PMT NO]])-ROW(PaymentSchedule[[#Headers],[PMT NO]])-2)+DAY(LoanStartDate),"")</f>
        <v/>
      </c>
      <c r="D4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2" s="73" t="str">
        <f ca="1">IF(PaymentSchedule[[#This Row],[PMT NO]]&lt;&gt;"",ScheduledPayment,"")</f>
        <v/>
      </c>
      <c r="F4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73" t="str">
        <f ca="1">IF(PaymentSchedule[[#This Row],[PMT NO]]&lt;&gt;"",PaymentSchedule[[#This Row],[TOTAL PAYMENT]]-PaymentSchedule[[#This Row],[INTEREST]],"")</f>
        <v/>
      </c>
      <c r="I42" s="73" t="str">
        <f ca="1">IF(PaymentSchedule[[#This Row],[PMT NO]]&lt;&gt;"",PaymentSchedule[[#This Row],[BEGINNING BALANCE]]*(InterestRate/PaymentsPerYear),"")</f>
        <v/>
      </c>
      <c r="J4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73" t="str">
        <f ca="1">IF(PaymentSchedule[[#This Row],[PMT NO]]&lt;&gt;"",SUM(INDEX(PaymentSchedule[INTEREST],1,1):PaymentSchedule[[#This Row],[INTEREST]]),"")</f>
        <v/>
      </c>
    </row>
    <row r="43" spans="2:11" x14ac:dyDescent="0.25">
      <c r="B43" s="74" t="str">
        <f ca="1">IF(LoanIsGood,IF(ROW()-ROW(PaymentSchedule[[#Headers],[PMT NO]])&gt;ScheduledNumberOfPayments,"",ROW()-ROW(PaymentSchedule[[#Headers],[PMT NO]])),"")</f>
        <v/>
      </c>
      <c r="C43" s="72" t="str">
        <f ca="1">IF(PaymentSchedule[[#This Row],[PMT NO]]&lt;&gt;"",EOMONTH(LoanStartDate,ROW(PaymentSchedule[[#This Row],[PMT NO]])-ROW(PaymentSchedule[[#Headers],[PMT NO]])-2)+DAY(LoanStartDate),"")</f>
        <v/>
      </c>
      <c r="D4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3" s="73" t="str">
        <f ca="1">IF(PaymentSchedule[[#This Row],[PMT NO]]&lt;&gt;"",ScheduledPayment,"")</f>
        <v/>
      </c>
      <c r="F4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73" t="str">
        <f ca="1">IF(PaymentSchedule[[#This Row],[PMT NO]]&lt;&gt;"",PaymentSchedule[[#This Row],[TOTAL PAYMENT]]-PaymentSchedule[[#This Row],[INTEREST]],"")</f>
        <v/>
      </c>
      <c r="I43" s="73" t="str">
        <f ca="1">IF(PaymentSchedule[[#This Row],[PMT NO]]&lt;&gt;"",PaymentSchedule[[#This Row],[BEGINNING BALANCE]]*(InterestRate/PaymentsPerYear),"")</f>
        <v/>
      </c>
      <c r="J4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73" t="str">
        <f ca="1">IF(PaymentSchedule[[#This Row],[PMT NO]]&lt;&gt;"",SUM(INDEX(PaymentSchedule[INTEREST],1,1):PaymentSchedule[[#This Row],[INTEREST]]),"")</f>
        <v/>
      </c>
    </row>
    <row r="44" spans="2:11" x14ac:dyDescent="0.25">
      <c r="B44" s="74" t="str">
        <f ca="1">IF(LoanIsGood,IF(ROW()-ROW(PaymentSchedule[[#Headers],[PMT NO]])&gt;ScheduledNumberOfPayments,"",ROW()-ROW(PaymentSchedule[[#Headers],[PMT NO]])),"")</f>
        <v/>
      </c>
      <c r="C44" s="72" t="str">
        <f ca="1">IF(PaymentSchedule[[#This Row],[PMT NO]]&lt;&gt;"",EOMONTH(LoanStartDate,ROW(PaymentSchedule[[#This Row],[PMT NO]])-ROW(PaymentSchedule[[#Headers],[PMT NO]])-2)+DAY(LoanStartDate),"")</f>
        <v/>
      </c>
      <c r="D4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4" s="73" t="str">
        <f ca="1">IF(PaymentSchedule[[#This Row],[PMT NO]]&lt;&gt;"",ScheduledPayment,"")</f>
        <v/>
      </c>
      <c r="F4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73" t="str">
        <f ca="1">IF(PaymentSchedule[[#This Row],[PMT NO]]&lt;&gt;"",PaymentSchedule[[#This Row],[TOTAL PAYMENT]]-PaymentSchedule[[#This Row],[INTEREST]],"")</f>
        <v/>
      </c>
      <c r="I44" s="73" t="str">
        <f ca="1">IF(PaymentSchedule[[#This Row],[PMT NO]]&lt;&gt;"",PaymentSchedule[[#This Row],[BEGINNING BALANCE]]*(InterestRate/PaymentsPerYear),"")</f>
        <v/>
      </c>
      <c r="J4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73" t="str">
        <f ca="1">IF(PaymentSchedule[[#This Row],[PMT NO]]&lt;&gt;"",SUM(INDEX(PaymentSchedule[INTEREST],1,1):PaymentSchedule[[#This Row],[INTEREST]]),"")</f>
        <v/>
      </c>
    </row>
    <row r="45" spans="2:11" x14ac:dyDescent="0.25">
      <c r="B45" s="74" t="str">
        <f ca="1">IF(LoanIsGood,IF(ROW()-ROW(PaymentSchedule[[#Headers],[PMT NO]])&gt;ScheduledNumberOfPayments,"",ROW()-ROW(PaymentSchedule[[#Headers],[PMT NO]])),"")</f>
        <v/>
      </c>
      <c r="C45" s="72" t="str">
        <f ca="1">IF(PaymentSchedule[[#This Row],[PMT NO]]&lt;&gt;"",EOMONTH(LoanStartDate,ROW(PaymentSchedule[[#This Row],[PMT NO]])-ROW(PaymentSchedule[[#Headers],[PMT NO]])-2)+DAY(LoanStartDate),"")</f>
        <v/>
      </c>
      <c r="D4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5" s="73" t="str">
        <f ca="1">IF(PaymentSchedule[[#This Row],[PMT NO]]&lt;&gt;"",ScheduledPayment,"")</f>
        <v/>
      </c>
      <c r="F4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73" t="str">
        <f ca="1">IF(PaymentSchedule[[#This Row],[PMT NO]]&lt;&gt;"",PaymentSchedule[[#This Row],[TOTAL PAYMENT]]-PaymentSchedule[[#This Row],[INTEREST]],"")</f>
        <v/>
      </c>
      <c r="I45" s="73" t="str">
        <f ca="1">IF(PaymentSchedule[[#This Row],[PMT NO]]&lt;&gt;"",PaymentSchedule[[#This Row],[BEGINNING BALANCE]]*(InterestRate/PaymentsPerYear),"")</f>
        <v/>
      </c>
      <c r="J4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73" t="str">
        <f ca="1">IF(PaymentSchedule[[#This Row],[PMT NO]]&lt;&gt;"",SUM(INDEX(PaymentSchedule[INTEREST],1,1):PaymentSchedule[[#This Row],[INTEREST]]),"")</f>
        <v/>
      </c>
    </row>
    <row r="46" spans="2:11" x14ac:dyDescent="0.25">
      <c r="B46" s="74" t="str">
        <f ca="1">IF(LoanIsGood,IF(ROW()-ROW(PaymentSchedule[[#Headers],[PMT NO]])&gt;ScheduledNumberOfPayments,"",ROW()-ROW(PaymentSchedule[[#Headers],[PMT NO]])),"")</f>
        <v/>
      </c>
      <c r="C46" s="72" t="str">
        <f ca="1">IF(PaymentSchedule[[#This Row],[PMT NO]]&lt;&gt;"",EOMONTH(LoanStartDate,ROW(PaymentSchedule[[#This Row],[PMT NO]])-ROW(PaymentSchedule[[#Headers],[PMT NO]])-2)+DAY(LoanStartDate),"")</f>
        <v/>
      </c>
      <c r="D4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6" s="73" t="str">
        <f ca="1">IF(PaymentSchedule[[#This Row],[PMT NO]]&lt;&gt;"",ScheduledPayment,"")</f>
        <v/>
      </c>
      <c r="F4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73" t="str">
        <f ca="1">IF(PaymentSchedule[[#This Row],[PMT NO]]&lt;&gt;"",PaymentSchedule[[#This Row],[TOTAL PAYMENT]]-PaymentSchedule[[#This Row],[INTEREST]],"")</f>
        <v/>
      </c>
      <c r="I46" s="73" t="str">
        <f ca="1">IF(PaymentSchedule[[#This Row],[PMT NO]]&lt;&gt;"",PaymentSchedule[[#This Row],[BEGINNING BALANCE]]*(InterestRate/PaymentsPerYear),"")</f>
        <v/>
      </c>
      <c r="J4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73" t="str">
        <f ca="1">IF(PaymentSchedule[[#This Row],[PMT NO]]&lt;&gt;"",SUM(INDEX(PaymentSchedule[INTEREST],1,1):PaymentSchedule[[#This Row],[INTEREST]]),"")</f>
        <v/>
      </c>
    </row>
    <row r="47" spans="2:11" x14ac:dyDescent="0.25">
      <c r="B47" s="74" t="str">
        <f ca="1">IF(LoanIsGood,IF(ROW()-ROW(PaymentSchedule[[#Headers],[PMT NO]])&gt;ScheduledNumberOfPayments,"",ROW()-ROW(PaymentSchedule[[#Headers],[PMT NO]])),"")</f>
        <v/>
      </c>
      <c r="C47" s="72" t="str">
        <f ca="1">IF(PaymentSchedule[[#This Row],[PMT NO]]&lt;&gt;"",EOMONTH(LoanStartDate,ROW(PaymentSchedule[[#This Row],[PMT NO]])-ROW(PaymentSchedule[[#Headers],[PMT NO]])-2)+DAY(LoanStartDate),"")</f>
        <v/>
      </c>
      <c r="D4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7" s="73" t="str">
        <f ca="1">IF(PaymentSchedule[[#This Row],[PMT NO]]&lt;&gt;"",ScheduledPayment,"")</f>
        <v/>
      </c>
      <c r="F4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73" t="str">
        <f ca="1">IF(PaymentSchedule[[#This Row],[PMT NO]]&lt;&gt;"",PaymentSchedule[[#This Row],[TOTAL PAYMENT]]-PaymentSchedule[[#This Row],[INTEREST]],"")</f>
        <v/>
      </c>
      <c r="I47" s="73" t="str">
        <f ca="1">IF(PaymentSchedule[[#This Row],[PMT NO]]&lt;&gt;"",PaymentSchedule[[#This Row],[BEGINNING BALANCE]]*(InterestRate/PaymentsPerYear),"")</f>
        <v/>
      </c>
      <c r="J4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73" t="str">
        <f ca="1">IF(PaymentSchedule[[#This Row],[PMT NO]]&lt;&gt;"",SUM(INDEX(PaymentSchedule[INTEREST],1,1):PaymentSchedule[[#This Row],[INTEREST]]),"")</f>
        <v/>
      </c>
    </row>
    <row r="48" spans="2:11" x14ac:dyDescent="0.25">
      <c r="B48" s="74" t="str">
        <f ca="1">IF(LoanIsGood,IF(ROW()-ROW(PaymentSchedule[[#Headers],[PMT NO]])&gt;ScheduledNumberOfPayments,"",ROW()-ROW(PaymentSchedule[[#Headers],[PMT NO]])),"")</f>
        <v/>
      </c>
      <c r="C48" s="72" t="str">
        <f ca="1">IF(PaymentSchedule[[#This Row],[PMT NO]]&lt;&gt;"",EOMONTH(LoanStartDate,ROW(PaymentSchedule[[#This Row],[PMT NO]])-ROW(PaymentSchedule[[#Headers],[PMT NO]])-2)+DAY(LoanStartDate),"")</f>
        <v/>
      </c>
      <c r="D4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8" s="73" t="str">
        <f ca="1">IF(PaymentSchedule[[#This Row],[PMT NO]]&lt;&gt;"",ScheduledPayment,"")</f>
        <v/>
      </c>
      <c r="F4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73" t="str">
        <f ca="1">IF(PaymentSchedule[[#This Row],[PMT NO]]&lt;&gt;"",PaymentSchedule[[#This Row],[TOTAL PAYMENT]]-PaymentSchedule[[#This Row],[INTEREST]],"")</f>
        <v/>
      </c>
      <c r="I48" s="73" t="str">
        <f ca="1">IF(PaymentSchedule[[#This Row],[PMT NO]]&lt;&gt;"",PaymentSchedule[[#This Row],[BEGINNING BALANCE]]*(InterestRate/PaymentsPerYear),"")</f>
        <v/>
      </c>
      <c r="J4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73" t="str">
        <f ca="1">IF(PaymentSchedule[[#This Row],[PMT NO]]&lt;&gt;"",SUM(INDEX(PaymentSchedule[INTEREST],1,1):PaymentSchedule[[#This Row],[INTEREST]]),"")</f>
        <v/>
      </c>
    </row>
    <row r="49" spans="2:11" x14ac:dyDescent="0.25">
      <c r="B49" s="74" t="str">
        <f ca="1">IF(LoanIsGood,IF(ROW()-ROW(PaymentSchedule[[#Headers],[PMT NO]])&gt;ScheduledNumberOfPayments,"",ROW()-ROW(PaymentSchedule[[#Headers],[PMT NO]])),"")</f>
        <v/>
      </c>
      <c r="C49" s="72" t="str">
        <f ca="1">IF(PaymentSchedule[[#This Row],[PMT NO]]&lt;&gt;"",EOMONTH(LoanStartDate,ROW(PaymentSchedule[[#This Row],[PMT NO]])-ROW(PaymentSchedule[[#Headers],[PMT NO]])-2)+DAY(LoanStartDate),"")</f>
        <v/>
      </c>
      <c r="D4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49" s="73" t="str">
        <f ca="1">IF(PaymentSchedule[[#This Row],[PMT NO]]&lt;&gt;"",ScheduledPayment,"")</f>
        <v/>
      </c>
      <c r="F4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73" t="str">
        <f ca="1">IF(PaymentSchedule[[#This Row],[PMT NO]]&lt;&gt;"",PaymentSchedule[[#This Row],[TOTAL PAYMENT]]-PaymentSchedule[[#This Row],[INTEREST]],"")</f>
        <v/>
      </c>
      <c r="I49" s="73" t="str">
        <f ca="1">IF(PaymentSchedule[[#This Row],[PMT NO]]&lt;&gt;"",PaymentSchedule[[#This Row],[BEGINNING BALANCE]]*(InterestRate/PaymentsPerYear),"")</f>
        <v/>
      </c>
      <c r="J4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73" t="str">
        <f ca="1">IF(PaymentSchedule[[#This Row],[PMT NO]]&lt;&gt;"",SUM(INDEX(PaymentSchedule[INTEREST],1,1):PaymentSchedule[[#This Row],[INTEREST]]),"")</f>
        <v/>
      </c>
    </row>
    <row r="50" spans="2:11" x14ac:dyDescent="0.25">
      <c r="B50" s="74" t="str">
        <f ca="1">IF(LoanIsGood,IF(ROW()-ROW(PaymentSchedule[[#Headers],[PMT NO]])&gt;ScheduledNumberOfPayments,"",ROW()-ROW(PaymentSchedule[[#Headers],[PMT NO]])),"")</f>
        <v/>
      </c>
      <c r="C50" s="72" t="str">
        <f ca="1">IF(PaymentSchedule[[#This Row],[PMT NO]]&lt;&gt;"",EOMONTH(LoanStartDate,ROW(PaymentSchedule[[#This Row],[PMT NO]])-ROW(PaymentSchedule[[#Headers],[PMT NO]])-2)+DAY(LoanStartDate),"")</f>
        <v/>
      </c>
      <c r="D5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0" s="73" t="str">
        <f ca="1">IF(PaymentSchedule[[#This Row],[PMT NO]]&lt;&gt;"",ScheduledPayment,"")</f>
        <v/>
      </c>
      <c r="F5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73" t="str">
        <f ca="1">IF(PaymentSchedule[[#This Row],[PMT NO]]&lt;&gt;"",PaymentSchedule[[#This Row],[TOTAL PAYMENT]]-PaymentSchedule[[#This Row],[INTEREST]],"")</f>
        <v/>
      </c>
      <c r="I50" s="73" t="str">
        <f ca="1">IF(PaymentSchedule[[#This Row],[PMT NO]]&lt;&gt;"",PaymentSchedule[[#This Row],[BEGINNING BALANCE]]*(InterestRate/PaymentsPerYear),"")</f>
        <v/>
      </c>
      <c r="J5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73" t="str">
        <f ca="1">IF(PaymentSchedule[[#This Row],[PMT NO]]&lt;&gt;"",SUM(INDEX(PaymentSchedule[INTEREST],1,1):PaymentSchedule[[#This Row],[INTEREST]]),"")</f>
        <v/>
      </c>
    </row>
    <row r="51" spans="2:11" x14ac:dyDescent="0.25">
      <c r="B51" s="74" t="str">
        <f ca="1">IF(LoanIsGood,IF(ROW()-ROW(PaymentSchedule[[#Headers],[PMT NO]])&gt;ScheduledNumberOfPayments,"",ROW()-ROW(PaymentSchedule[[#Headers],[PMT NO]])),"")</f>
        <v/>
      </c>
      <c r="C51" s="72" t="str">
        <f ca="1">IF(PaymentSchedule[[#This Row],[PMT NO]]&lt;&gt;"",EOMONTH(LoanStartDate,ROW(PaymentSchedule[[#This Row],[PMT NO]])-ROW(PaymentSchedule[[#Headers],[PMT NO]])-2)+DAY(LoanStartDate),"")</f>
        <v/>
      </c>
      <c r="D5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1" s="73" t="str">
        <f ca="1">IF(PaymentSchedule[[#This Row],[PMT NO]]&lt;&gt;"",ScheduledPayment,"")</f>
        <v/>
      </c>
      <c r="F5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73" t="str">
        <f ca="1">IF(PaymentSchedule[[#This Row],[PMT NO]]&lt;&gt;"",PaymentSchedule[[#This Row],[TOTAL PAYMENT]]-PaymentSchedule[[#This Row],[INTEREST]],"")</f>
        <v/>
      </c>
      <c r="I51" s="73" t="str">
        <f ca="1">IF(PaymentSchedule[[#This Row],[PMT NO]]&lt;&gt;"",PaymentSchedule[[#This Row],[BEGINNING BALANCE]]*(InterestRate/PaymentsPerYear),"")</f>
        <v/>
      </c>
      <c r="J5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73" t="str">
        <f ca="1">IF(PaymentSchedule[[#This Row],[PMT NO]]&lt;&gt;"",SUM(INDEX(PaymentSchedule[INTEREST],1,1):PaymentSchedule[[#This Row],[INTEREST]]),"")</f>
        <v/>
      </c>
    </row>
    <row r="52" spans="2:11" x14ac:dyDescent="0.25">
      <c r="B52" s="74" t="str">
        <f ca="1">IF(LoanIsGood,IF(ROW()-ROW(PaymentSchedule[[#Headers],[PMT NO]])&gt;ScheduledNumberOfPayments,"",ROW()-ROW(PaymentSchedule[[#Headers],[PMT NO]])),"")</f>
        <v/>
      </c>
      <c r="C52" s="72" t="str">
        <f ca="1">IF(PaymentSchedule[[#This Row],[PMT NO]]&lt;&gt;"",EOMONTH(LoanStartDate,ROW(PaymentSchedule[[#This Row],[PMT NO]])-ROW(PaymentSchedule[[#Headers],[PMT NO]])-2)+DAY(LoanStartDate),"")</f>
        <v/>
      </c>
      <c r="D5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2" s="73" t="str">
        <f ca="1">IF(PaymentSchedule[[#This Row],[PMT NO]]&lt;&gt;"",ScheduledPayment,"")</f>
        <v/>
      </c>
      <c r="F5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73" t="str">
        <f ca="1">IF(PaymentSchedule[[#This Row],[PMT NO]]&lt;&gt;"",PaymentSchedule[[#This Row],[TOTAL PAYMENT]]-PaymentSchedule[[#This Row],[INTEREST]],"")</f>
        <v/>
      </c>
      <c r="I52" s="73" t="str">
        <f ca="1">IF(PaymentSchedule[[#This Row],[PMT NO]]&lt;&gt;"",PaymentSchedule[[#This Row],[BEGINNING BALANCE]]*(InterestRate/PaymentsPerYear),"")</f>
        <v/>
      </c>
      <c r="J5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73" t="str">
        <f ca="1">IF(PaymentSchedule[[#This Row],[PMT NO]]&lt;&gt;"",SUM(INDEX(PaymentSchedule[INTEREST],1,1):PaymentSchedule[[#This Row],[INTEREST]]),"")</f>
        <v/>
      </c>
    </row>
    <row r="53" spans="2:11" x14ac:dyDescent="0.25">
      <c r="B53" s="74" t="str">
        <f ca="1">IF(LoanIsGood,IF(ROW()-ROW(PaymentSchedule[[#Headers],[PMT NO]])&gt;ScheduledNumberOfPayments,"",ROW()-ROW(PaymentSchedule[[#Headers],[PMT NO]])),"")</f>
        <v/>
      </c>
      <c r="C53" s="72" t="str">
        <f ca="1">IF(PaymentSchedule[[#This Row],[PMT NO]]&lt;&gt;"",EOMONTH(LoanStartDate,ROW(PaymentSchedule[[#This Row],[PMT NO]])-ROW(PaymentSchedule[[#Headers],[PMT NO]])-2)+DAY(LoanStartDate),"")</f>
        <v/>
      </c>
      <c r="D5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3" s="73" t="str">
        <f ca="1">IF(PaymentSchedule[[#This Row],[PMT NO]]&lt;&gt;"",ScheduledPayment,"")</f>
        <v/>
      </c>
      <c r="F5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73" t="str">
        <f ca="1">IF(PaymentSchedule[[#This Row],[PMT NO]]&lt;&gt;"",PaymentSchedule[[#This Row],[TOTAL PAYMENT]]-PaymentSchedule[[#This Row],[INTEREST]],"")</f>
        <v/>
      </c>
      <c r="I53" s="73" t="str">
        <f ca="1">IF(PaymentSchedule[[#This Row],[PMT NO]]&lt;&gt;"",PaymentSchedule[[#This Row],[BEGINNING BALANCE]]*(InterestRate/PaymentsPerYear),"")</f>
        <v/>
      </c>
      <c r="J5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73" t="str">
        <f ca="1">IF(PaymentSchedule[[#This Row],[PMT NO]]&lt;&gt;"",SUM(INDEX(PaymentSchedule[INTEREST],1,1):PaymentSchedule[[#This Row],[INTEREST]]),"")</f>
        <v/>
      </c>
    </row>
    <row r="54" spans="2:11" x14ac:dyDescent="0.25">
      <c r="B54" s="74" t="str">
        <f ca="1">IF(LoanIsGood,IF(ROW()-ROW(PaymentSchedule[[#Headers],[PMT NO]])&gt;ScheduledNumberOfPayments,"",ROW()-ROW(PaymentSchedule[[#Headers],[PMT NO]])),"")</f>
        <v/>
      </c>
      <c r="C54" s="72" t="str">
        <f ca="1">IF(PaymentSchedule[[#This Row],[PMT NO]]&lt;&gt;"",EOMONTH(LoanStartDate,ROW(PaymentSchedule[[#This Row],[PMT NO]])-ROW(PaymentSchedule[[#Headers],[PMT NO]])-2)+DAY(LoanStartDate),"")</f>
        <v/>
      </c>
      <c r="D5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4" s="73" t="str">
        <f ca="1">IF(PaymentSchedule[[#This Row],[PMT NO]]&lt;&gt;"",ScheduledPayment,"")</f>
        <v/>
      </c>
      <c r="F5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73" t="str">
        <f ca="1">IF(PaymentSchedule[[#This Row],[PMT NO]]&lt;&gt;"",PaymentSchedule[[#This Row],[TOTAL PAYMENT]]-PaymentSchedule[[#This Row],[INTEREST]],"")</f>
        <v/>
      </c>
      <c r="I54" s="73" t="str">
        <f ca="1">IF(PaymentSchedule[[#This Row],[PMT NO]]&lt;&gt;"",PaymentSchedule[[#This Row],[BEGINNING BALANCE]]*(InterestRate/PaymentsPerYear),"")</f>
        <v/>
      </c>
      <c r="J5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73" t="str">
        <f ca="1">IF(PaymentSchedule[[#This Row],[PMT NO]]&lt;&gt;"",SUM(INDEX(PaymentSchedule[INTEREST],1,1):PaymentSchedule[[#This Row],[INTEREST]]),"")</f>
        <v/>
      </c>
    </row>
    <row r="55" spans="2:11" x14ac:dyDescent="0.25">
      <c r="B55" s="74" t="str">
        <f ca="1">IF(LoanIsGood,IF(ROW()-ROW(PaymentSchedule[[#Headers],[PMT NO]])&gt;ScheduledNumberOfPayments,"",ROW()-ROW(PaymentSchedule[[#Headers],[PMT NO]])),"")</f>
        <v/>
      </c>
      <c r="C55" s="72" t="str">
        <f ca="1">IF(PaymentSchedule[[#This Row],[PMT NO]]&lt;&gt;"",EOMONTH(LoanStartDate,ROW(PaymentSchedule[[#This Row],[PMT NO]])-ROW(PaymentSchedule[[#Headers],[PMT NO]])-2)+DAY(LoanStartDate),"")</f>
        <v/>
      </c>
      <c r="D5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5" s="73" t="str">
        <f ca="1">IF(PaymentSchedule[[#This Row],[PMT NO]]&lt;&gt;"",ScheduledPayment,"")</f>
        <v/>
      </c>
      <c r="F5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73" t="str">
        <f ca="1">IF(PaymentSchedule[[#This Row],[PMT NO]]&lt;&gt;"",PaymentSchedule[[#This Row],[TOTAL PAYMENT]]-PaymentSchedule[[#This Row],[INTEREST]],"")</f>
        <v/>
      </c>
      <c r="I55" s="73" t="str">
        <f ca="1">IF(PaymentSchedule[[#This Row],[PMT NO]]&lt;&gt;"",PaymentSchedule[[#This Row],[BEGINNING BALANCE]]*(InterestRate/PaymentsPerYear),"")</f>
        <v/>
      </c>
      <c r="J5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73" t="str">
        <f ca="1">IF(PaymentSchedule[[#This Row],[PMT NO]]&lt;&gt;"",SUM(INDEX(PaymentSchedule[INTEREST],1,1):PaymentSchedule[[#This Row],[INTEREST]]),"")</f>
        <v/>
      </c>
    </row>
    <row r="56" spans="2:11" x14ac:dyDescent="0.25">
      <c r="B56" s="74" t="str">
        <f ca="1">IF(LoanIsGood,IF(ROW()-ROW(PaymentSchedule[[#Headers],[PMT NO]])&gt;ScheduledNumberOfPayments,"",ROW()-ROW(PaymentSchedule[[#Headers],[PMT NO]])),"")</f>
        <v/>
      </c>
      <c r="C56" s="72" t="str">
        <f ca="1">IF(PaymentSchedule[[#This Row],[PMT NO]]&lt;&gt;"",EOMONTH(LoanStartDate,ROW(PaymentSchedule[[#This Row],[PMT NO]])-ROW(PaymentSchedule[[#Headers],[PMT NO]])-2)+DAY(LoanStartDate),"")</f>
        <v/>
      </c>
      <c r="D5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6" s="73" t="str">
        <f ca="1">IF(PaymentSchedule[[#This Row],[PMT NO]]&lt;&gt;"",ScheduledPayment,"")</f>
        <v/>
      </c>
      <c r="F5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73" t="str">
        <f ca="1">IF(PaymentSchedule[[#This Row],[PMT NO]]&lt;&gt;"",PaymentSchedule[[#This Row],[TOTAL PAYMENT]]-PaymentSchedule[[#This Row],[INTEREST]],"")</f>
        <v/>
      </c>
      <c r="I56" s="73" t="str">
        <f ca="1">IF(PaymentSchedule[[#This Row],[PMT NO]]&lt;&gt;"",PaymentSchedule[[#This Row],[BEGINNING BALANCE]]*(InterestRate/PaymentsPerYear),"")</f>
        <v/>
      </c>
      <c r="J5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73" t="str">
        <f ca="1">IF(PaymentSchedule[[#This Row],[PMT NO]]&lt;&gt;"",SUM(INDEX(PaymentSchedule[INTEREST],1,1):PaymentSchedule[[#This Row],[INTEREST]]),"")</f>
        <v/>
      </c>
    </row>
    <row r="57" spans="2:11" x14ac:dyDescent="0.25">
      <c r="B57" s="74" t="str">
        <f ca="1">IF(LoanIsGood,IF(ROW()-ROW(PaymentSchedule[[#Headers],[PMT NO]])&gt;ScheduledNumberOfPayments,"",ROW()-ROW(PaymentSchedule[[#Headers],[PMT NO]])),"")</f>
        <v/>
      </c>
      <c r="C57" s="72" t="str">
        <f ca="1">IF(PaymentSchedule[[#This Row],[PMT NO]]&lt;&gt;"",EOMONTH(LoanStartDate,ROW(PaymentSchedule[[#This Row],[PMT NO]])-ROW(PaymentSchedule[[#Headers],[PMT NO]])-2)+DAY(LoanStartDate),"")</f>
        <v/>
      </c>
      <c r="D5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7" s="73" t="str">
        <f ca="1">IF(PaymentSchedule[[#This Row],[PMT NO]]&lt;&gt;"",ScheduledPayment,"")</f>
        <v/>
      </c>
      <c r="F5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73" t="str">
        <f ca="1">IF(PaymentSchedule[[#This Row],[PMT NO]]&lt;&gt;"",PaymentSchedule[[#This Row],[TOTAL PAYMENT]]-PaymentSchedule[[#This Row],[INTEREST]],"")</f>
        <v/>
      </c>
      <c r="I57" s="73" t="str">
        <f ca="1">IF(PaymentSchedule[[#This Row],[PMT NO]]&lt;&gt;"",PaymentSchedule[[#This Row],[BEGINNING BALANCE]]*(InterestRate/PaymentsPerYear),"")</f>
        <v/>
      </c>
      <c r="J5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73" t="str">
        <f ca="1">IF(PaymentSchedule[[#This Row],[PMT NO]]&lt;&gt;"",SUM(INDEX(PaymentSchedule[INTEREST],1,1):PaymentSchedule[[#This Row],[INTEREST]]),"")</f>
        <v/>
      </c>
    </row>
    <row r="58" spans="2:11" x14ac:dyDescent="0.25">
      <c r="B58" s="74" t="str">
        <f ca="1">IF(LoanIsGood,IF(ROW()-ROW(PaymentSchedule[[#Headers],[PMT NO]])&gt;ScheduledNumberOfPayments,"",ROW()-ROW(PaymentSchedule[[#Headers],[PMT NO]])),"")</f>
        <v/>
      </c>
      <c r="C58" s="72" t="str">
        <f ca="1">IF(PaymentSchedule[[#This Row],[PMT NO]]&lt;&gt;"",EOMONTH(LoanStartDate,ROW(PaymentSchedule[[#This Row],[PMT NO]])-ROW(PaymentSchedule[[#Headers],[PMT NO]])-2)+DAY(LoanStartDate),"")</f>
        <v/>
      </c>
      <c r="D5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8" s="73" t="str">
        <f ca="1">IF(PaymentSchedule[[#This Row],[PMT NO]]&lt;&gt;"",ScheduledPayment,"")</f>
        <v/>
      </c>
      <c r="F5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73" t="str">
        <f ca="1">IF(PaymentSchedule[[#This Row],[PMT NO]]&lt;&gt;"",PaymentSchedule[[#This Row],[TOTAL PAYMENT]]-PaymentSchedule[[#This Row],[INTEREST]],"")</f>
        <v/>
      </c>
      <c r="I58" s="73" t="str">
        <f ca="1">IF(PaymentSchedule[[#This Row],[PMT NO]]&lt;&gt;"",PaymentSchedule[[#This Row],[BEGINNING BALANCE]]*(InterestRate/PaymentsPerYear),"")</f>
        <v/>
      </c>
      <c r="J5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73" t="str">
        <f ca="1">IF(PaymentSchedule[[#This Row],[PMT NO]]&lt;&gt;"",SUM(INDEX(PaymentSchedule[INTEREST],1,1):PaymentSchedule[[#This Row],[INTEREST]]),"")</f>
        <v/>
      </c>
    </row>
    <row r="59" spans="2:11" x14ac:dyDescent="0.25">
      <c r="B59" s="74" t="str">
        <f ca="1">IF(LoanIsGood,IF(ROW()-ROW(PaymentSchedule[[#Headers],[PMT NO]])&gt;ScheduledNumberOfPayments,"",ROW()-ROW(PaymentSchedule[[#Headers],[PMT NO]])),"")</f>
        <v/>
      </c>
      <c r="C59" s="72" t="str">
        <f ca="1">IF(PaymentSchedule[[#This Row],[PMT NO]]&lt;&gt;"",EOMONTH(LoanStartDate,ROW(PaymentSchedule[[#This Row],[PMT NO]])-ROW(PaymentSchedule[[#Headers],[PMT NO]])-2)+DAY(LoanStartDate),"")</f>
        <v/>
      </c>
      <c r="D5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59" s="73" t="str">
        <f ca="1">IF(PaymentSchedule[[#This Row],[PMT NO]]&lt;&gt;"",ScheduledPayment,"")</f>
        <v/>
      </c>
      <c r="F5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73" t="str">
        <f ca="1">IF(PaymentSchedule[[#This Row],[PMT NO]]&lt;&gt;"",PaymentSchedule[[#This Row],[TOTAL PAYMENT]]-PaymentSchedule[[#This Row],[INTEREST]],"")</f>
        <v/>
      </c>
      <c r="I59" s="73" t="str">
        <f ca="1">IF(PaymentSchedule[[#This Row],[PMT NO]]&lt;&gt;"",PaymentSchedule[[#This Row],[BEGINNING BALANCE]]*(InterestRate/PaymentsPerYear),"")</f>
        <v/>
      </c>
      <c r="J5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73" t="str">
        <f ca="1">IF(PaymentSchedule[[#This Row],[PMT NO]]&lt;&gt;"",SUM(INDEX(PaymentSchedule[INTEREST],1,1):PaymentSchedule[[#This Row],[INTEREST]]),"")</f>
        <v/>
      </c>
    </row>
    <row r="60" spans="2:11" x14ac:dyDescent="0.25">
      <c r="B60" s="74" t="str">
        <f ca="1">IF(LoanIsGood,IF(ROW()-ROW(PaymentSchedule[[#Headers],[PMT NO]])&gt;ScheduledNumberOfPayments,"",ROW()-ROW(PaymentSchedule[[#Headers],[PMT NO]])),"")</f>
        <v/>
      </c>
      <c r="C60" s="72" t="str">
        <f ca="1">IF(PaymentSchedule[[#This Row],[PMT NO]]&lt;&gt;"",EOMONTH(LoanStartDate,ROW(PaymentSchedule[[#This Row],[PMT NO]])-ROW(PaymentSchedule[[#Headers],[PMT NO]])-2)+DAY(LoanStartDate),"")</f>
        <v/>
      </c>
      <c r="D6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0" s="73" t="str">
        <f ca="1">IF(PaymentSchedule[[#This Row],[PMT NO]]&lt;&gt;"",ScheduledPayment,"")</f>
        <v/>
      </c>
      <c r="F6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73" t="str">
        <f ca="1">IF(PaymentSchedule[[#This Row],[PMT NO]]&lt;&gt;"",PaymentSchedule[[#This Row],[TOTAL PAYMENT]]-PaymentSchedule[[#This Row],[INTEREST]],"")</f>
        <v/>
      </c>
      <c r="I60" s="73" t="str">
        <f ca="1">IF(PaymentSchedule[[#This Row],[PMT NO]]&lt;&gt;"",PaymentSchedule[[#This Row],[BEGINNING BALANCE]]*(InterestRate/PaymentsPerYear),"")</f>
        <v/>
      </c>
      <c r="J6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73" t="str">
        <f ca="1">IF(PaymentSchedule[[#This Row],[PMT NO]]&lt;&gt;"",SUM(INDEX(PaymentSchedule[INTEREST],1,1):PaymentSchedule[[#This Row],[INTEREST]]),"")</f>
        <v/>
      </c>
    </row>
    <row r="61" spans="2:11" x14ac:dyDescent="0.25">
      <c r="B61" s="74" t="str">
        <f ca="1">IF(LoanIsGood,IF(ROW()-ROW(PaymentSchedule[[#Headers],[PMT NO]])&gt;ScheduledNumberOfPayments,"",ROW()-ROW(PaymentSchedule[[#Headers],[PMT NO]])),"")</f>
        <v/>
      </c>
      <c r="C61" s="72" t="str">
        <f ca="1">IF(PaymentSchedule[[#This Row],[PMT NO]]&lt;&gt;"",EOMONTH(LoanStartDate,ROW(PaymentSchedule[[#This Row],[PMT NO]])-ROW(PaymentSchedule[[#Headers],[PMT NO]])-2)+DAY(LoanStartDate),"")</f>
        <v/>
      </c>
      <c r="D6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1" s="73" t="str">
        <f ca="1">IF(PaymentSchedule[[#This Row],[PMT NO]]&lt;&gt;"",ScheduledPayment,"")</f>
        <v/>
      </c>
      <c r="F6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73" t="str">
        <f ca="1">IF(PaymentSchedule[[#This Row],[PMT NO]]&lt;&gt;"",PaymentSchedule[[#This Row],[TOTAL PAYMENT]]-PaymentSchedule[[#This Row],[INTEREST]],"")</f>
        <v/>
      </c>
      <c r="I61" s="73" t="str">
        <f ca="1">IF(PaymentSchedule[[#This Row],[PMT NO]]&lt;&gt;"",PaymentSchedule[[#This Row],[BEGINNING BALANCE]]*(InterestRate/PaymentsPerYear),"")</f>
        <v/>
      </c>
      <c r="J6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73" t="str">
        <f ca="1">IF(PaymentSchedule[[#This Row],[PMT NO]]&lt;&gt;"",SUM(INDEX(PaymentSchedule[INTEREST],1,1):PaymentSchedule[[#This Row],[INTEREST]]),"")</f>
        <v/>
      </c>
    </row>
    <row r="62" spans="2:11" x14ac:dyDescent="0.25">
      <c r="B62" s="74" t="str">
        <f ca="1">IF(LoanIsGood,IF(ROW()-ROW(PaymentSchedule[[#Headers],[PMT NO]])&gt;ScheduledNumberOfPayments,"",ROW()-ROW(PaymentSchedule[[#Headers],[PMT NO]])),"")</f>
        <v/>
      </c>
      <c r="C62" s="72" t="str">
        <f ca="1">IF(PaymentSchedule[[#This Row],[PMT NO]]&lt;&gt;"",EOMONTH(LoanStartDate,ROW(PaymentSchedule[[#This Row],[PMT NO]])-ROW(PaymentSchedule[[#Headers],[PMT NO]])-2)+DAY(LoanStartDate),"")</f>
        <v/>
      </c>
      <c r="D6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2" s="73" t="str">
        <f ca="1">IF(PaymentSchedule[[#This Row],[PMT NO]]&lt;&gt;"",ScheduledPayment,"")</f>
        <v/>
      </c>
      <c r="F6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73" t="str">
        <f ca="1">IF(PaymentSchedule[[#This Row],[PMT NO]]&lt;&gt;"",PaymentSchedule[[#This Row],[TOTAL PAYMENT]]-PaymentSchedule[[#This Row],[INTEREST]],"")</f>
        <v/>
      </c>
      <c r="I62" s="73" t="str">
        <f ca="1">IF(PaymentSchedule[[#This Row],[PMT NO]]&lt;&gt;"",PaymentSchedule[[#This Row],[BEGINNING BALANCE]]*(InterestRate/PaymentsPerYear),"")</f>
        <v/>
      </c>
      <c r="J6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73" t="str">
        <f ca="1">IF(PaymentSchedule[[#This Row],[PMT NO]]&lt;&gt;"",SUM(INDEX(PaymentSchedule[INTEREST],1,1):PaymentSchedule[[#This Row],[INTEREST]]),"")</f>
        <v/>
      </c>
    </row>
    <row r="63" spans="2:11" x14ac:dyDescent="0.25">
      <c r="B63" s="74" t="str">
        <f ca="1">IF(LoanIsGood,IF(ROW()-ROW(PaymentSchedule[[#Headers],[PMT NO]])&gt;ScheduledNumberOfPayments,"",ROW()-ROW(PaymentSchedule[[#Headers],[PMT NO]])),"")</f>
        <v/>
      </c>
      <c r="C63" s="72" t="str">
        <f ca="1">IF(PaymentSchedule[[#This Row],[PMT NO]]&lt;&gt;"",EOMONTH(LoanStartDate,ROW(PaymentSchedule[[#This Row],[PMT NO]])-ROW(PaymentSchedule[[#Headers],[PMT NO]])-2)+DAY(LoanStartDate),"")</f>
        <v/>
      </c>
      <c r="D6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3" s="73" t="str">
        <f ca="1">IF(PaymentSchedule[[#This Row],[PMT NO]]&lt;&gt;"",ScheduledPayment,"")</f>
        <v/>
      </c>
      <c r="F6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73" t="str">
        <f ca="1">IF(PaymentSchedule[[#This Row],[PMT NO]]&lt;&gt;"",PaymentSchedule[[#This Row],[TOTAL PAYMENT]]-PaymentSchedule[[#This Row],[INTEREST]],"")</f>
        <v/>
      </c>
      <c r="I63" s="73" t="str">
        <f ca="1">IF(PaymentSchedule[[#This Row],[PMT NO]]&lt;&gt;"",PaymentSchedule[[#This Row],[BEGINNING BALANCE]]*(InterestRate/PaymentsPerYear),"")</f>
        <v/>
      </c>
      <c r="J6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73" t="str">
        <f ca="1">IF(PaymentSchedule[[#This Row],[PMT NO]]&lt;&gt;"",SUM(INDEX(PaymentSchedule[INTEREST],1,1):PaymentSchedule[[#This Row],[INTEREST]]),"")</f>
        <v/>
      </c>
    </row>
    <row r="64" spans="2:11" x14ac:dyDescent="0.25">
      <c r="B64" s="74" t="str">
        <f ca="1">IF(LoanIsGood,IF(ROW()-ROW(PaymentSchedule[[#Headers],[PMT NO]])&gt;ScheduledNumberOfPayments,"",ROW()-ROW(PaymentSchedule[[#Headers],[PMT NO]])),"")</f>
        <v/>
      </c>
      <c r="C64" s="72" t="str">
        <f ca="1">IF(PaymentSchedule[[#This Row],[PMT NO]]&lt;&gt;"",EOMONTH(LoanStartDate,ROW(PaymentSchedule[[#This Row],[PMT NO]])-ROW(PaymentSchedule[[#Headers],[PMT NO]])-2)+DAY(LoanStartDate),"")</f>
        <v/>
      </c>
      <c r="D6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4" s="73" t="str">
        <f ca="1">IF(PaymentSchedule[[#This Row],[PMT NO]]&lt;&gt;"",ScheduledPayment,"")</f>
        <v/>
      </c>
      <c r="F6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73" t="str">
        <f ca="1">IF(PaymentSchedule[[#This Row],[PMT NO]]&lt;&gt;"",PaymentSchedule[[#This Row],[TOTAL PAYMENT]]-PaymentSchedule[[#This Row],[INTEREST]],"")</f>
        <v/>
      </c>
      <c r="I64" s="73" t="str">
        <f ca="1">IF(PaymentSchedule[[#This Row],[PMT NO]]&lt;&gt;"",PaymentSchedule[[#This Row],[BEGINNING BALANCE]]*(InterestRate/PaymentsPerYear),"")</f>
        <v/>
      </c>
      <c r="J6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73" t="str">
        <f ca="1">IF(PaymentSchedule[[#This Row],[PMT NO]]&lt;&gt;"",SUM(INDEX(PaymentSchedule[INTEREST],1,1):PaymentSchedule[[#This Row],[INTEREST]]),"")</f>
        <v/>
      </c>
    </row>
    <row r="65" spans="2:11" x14ac:dyDescent="0.25">
      <c r="B65" s="74" t="str">
        <f ca="1">IF(LoanIsGood,IF(ROW()-ROW(PaymentSchedule[[#Headers],[PMT NO]])&gt;ScheduledNumberOfPayments,"",ROW()-ROW(PaymentSchedule[[#Headers],[PMT NO]])),"")</f>
        <v/>
      </c>
      <c r="C65" s="72" t="str">
        <f ca="1">IF(PaymentSchedule[[#This Row],[PMT NO]]&lt;&gt;"",EOMONTH(LoanStartDate,ROW(PaymentSchedule[[#This Row],[PMT NO]])-ROW(PaymentSchedule[[#Headers],[PMT NO]])-2)+DAY(LoanStartDate),"")</f>
        <v/>
      </c>
      <c r="D6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5" s="73" t="str">
        <f ca="1">IF(PaymentSchedule[[#This Row],[PMT NO]]&lt;&gt;"",ScheduledPayment,"")</f>
        <v/>
      </c>
      <c r="F6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73" t="str">
        <f ca="1">IF(PaymentSchedule[[#This Row],[PMT NO]]&lt;&gt;"",PaymentSchedule[[#This Row],[TOTAL PAYMENT]]-PaymentSchedule[[#This Row],[INTEREST]],"")</f>
        <v/>
      </c>
      <c r="I65" s="73" t="str">
        <f ca="1">IF(PaymentSchedule[[#This Row],[PMT NO]]&lt;&gt;"",PaymentSchedule[[#This Row],[BEGINNING BALANCE]]*(InterestRate/PaymentsPerYear),"")</f>
        <v/>
      </c>
      <c r="J6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73" t="str">
        <f ca="1">IF(PaymentSchedule[[#This Row],[PMT NO]]&lt;&gt;"",SUM(INDEX(PaymentSchedule[INTEREST],1,1):PaymentSchedule[[#This Row],[INTEREST]]),"")</f>
        <v/>
      </c>
    </row>
    <row r="66" spans="2:11" x14ac:dyDescent="0.25">
      <c r="B66" s="74" t="str">
        <f ca="1">IF(LoanIsGood,IF(ROW()-ROW(PaymentSchedule[[#Headers],[PMT NO]])&gt;ScheduledNumberOfPayments,"",ROW()-ROW(PaymentSchedule[[#Headers],[PMT NO]])),"")</f>
        <v/>
      </c>
      <c r="C66" s="72" t="str">
        <f ca="1">IF(PaymentSchedule[[#This Row],[PMT NO]]&lt;&gt;"",EOMONTH(LoanStartDate,ROW(PaymentSchedule[[#This Row],[PMT NO]])-ROW(PaymentSchedule[[#Headers],[PMT NO]])-2)+DAY(LoanStartDate),"")</f>
        <v/>
      </c>
      <c r="D6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6" s="73" t="str">
        <f ca="1">IF(PaymentSchedule[[#This Row],[PMT NO]]&lt;&gt;"",ScheduledPayment,"")</f>
        <v/>
      </c>
      <c r="F6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73" t="str">
        <f ca="1">IF(PaymentSchedule[[#This Row],[PMT NO]]&lt;&gt;"",PaymentSchedule[[#This Row],[TOTAL PAYMENT]]-PaymentSchedule[[#This Row],[INTEREST]],"")</f>
        <v/>
      </c>
      <c r="I66" s="73" t="str">
        <f ca="1">IF(PaymentSchedule[[#This Row],[PMT NO]]&lt;&gt;"",PaymentSchedule[[#This Row],[BEGINNING BALANCE]]*(InterestRate/PaymentsPerYear),"")</f>
        <v/>
      </c>
      <c r="J6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73" t="str">
        <f ca="1">IF(PaymentSchedule[[#This Row],[PMT NO]]&lt;&gt;"",SUM(INDEX(PaymentSchedule[INTEREST],1,1):PaymentSchedule[[#This Row],[INTEREST]]),"")</f>
        <v/>
      </c>
    </row>
    <row r="67" spans="2:11" x14ac:dyDescent="0.25">
      <c r="B67" s="74" t="str">
        <f ca="1">IF(LoanIsGood,IF(ROW()-ROW(PaymentSchedule[[#Headers],[PMT NO]])&gt;ScheduledNumberOfPayments,"",ROW()-ROW(PaymentSchedule[[#Headers],[PMT NO]])),"")</f>
        <v/>
      </c>
      <c r="C67" s="72" t="str">
        <f ca="1">IF(PaymentSchedule[[#This Row],[PMT NO]]&lt;&gt;"",EOMONTH(LoanStartDate,ROW(PaymentSchedule[[#This Row],[PMT NO]])-ROW(PaymentSchedule[[#Headers],[PMT NO]])-2)+DAY(LoanStartDate),"")</f>
        <v/>
      </c>
      <c r="D6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7" s="73" t="str">
        <f ca="1">IF(PaymentSchedule[[#This Row],[PMT NO]]&lt;&gt;"",ScheduledPayment,"")</f>
        <v/>
      </c>
      <c r="F6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73" t="str">
        <f ca="1">IF(PaymentSchedule[[#This Row],[PMT NO]]&lt;&gt;"",PaymentSchedule[[#This Row],[TOTAL PAYMENT]]-PaymentSchedule[[#This Row],[INTEREST]],"")</f>
        <v/>
      </c>
      <c r="I67" s="73" t="str">
        <f ca="1">IF(PaymentSchedule[[#This Row],[PMT NO]]&lt;&gt;"",PaymentSchedule[[#This Row],[BEGINNING BALANCE]]*(InterestRate/PaymentsPerYear),"")</f>
        <v/>
      </c>
      <c r="J6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73" t="str">
        <f ca="1">IF(PaymentSchedule[[#This Row],[PMT NO]]&lt;&gt;"",SUM(INDEX(PaymentSchedule[INTEREST],1,1):PaymentSchedule[[#This Row],[INTEREST]]),"")</f>
        <v/>
      </c>
    </row>
    <row r="68" spans="2:11" x14ac:dyDescent="0.25">
      <c r="B68" s="74" t="str">
        <f ca="1">IF(LoanIsGood,IF(ROW()-ROW(PaymentSchedule[[#Headers],[PMT NO]])&gt;ScheduledNumberOfPayments,"",ROW()-ROW(PaymentSchedule[[#Headers],[PMT NO]])),"")</f>
        <v/>
      </c>
      <c r="C68" s="72" t="str">
        <f ca="1">IF(PaymentSchedule[[#This Row],[PMT NO]]&lt;&gt;"",EOMONTH(LoanStartDate,ROW(PaymentSchedule[[#This Row],[PMT NO]])-ROW(PaymentSchedule[[#Headers],[PMT NO]])-2)+DAY(LoanStartDate),"")</f>
        <v/>
      </c>
      <c r="D6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8" s="73" t="str">
        <f ca="1">IF(PaymentSchedule[[#This Row],[PMT NO]]&lt;&gt;"",ScheduledPayment,"")</f>
        <v/>
      </c>
      <c r="F6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73" t="str">
        <f ca="1">IF(PaymentSchedule[[#This Row],[PMT NO]]&lt;&gt;"",PaymentSchedule[[#This Row],[TOTAL PAYMENT]]-PaymentSchedule[[#This Row],[INTEREST]],"")</f>
        <v/>
      </c>
      <c r="I68" s="73" t="str">
        <f ca="1">IF(PaymentSchedule[[#This Row],[PMT NO]]&lt;&gt;"",PaymentSchedule[[#This Row],[BEGINNING BALANCE]]*(InterestRate/PaymentsPerYear),"")</f>
        <v/>
      </c>
      <c r="J6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73" t="str">
        <f ca="1">IF(PaymentSchedule[[#This Row],[PMT NO]]&lt;&gt;"",SUM(INDEX(PaymentSchedule[INTEREST],1,1):PaymentSchedule[[#This Row],[INTEREST]]),"")</f>
        <v/>
      </c>
    </row>
    <row r="69" spans="2:11" x14ac:dyDescent="0.25">
      <c r="B69" s="74" t="str">
        <f ca="1">IF(LoanIsGood,IF(ROW()-ROW(PaymentSchedule[[#Headers],[PMT NO]])&gt;ScheduledNumberOfPayments,"",ROW()-ROW(PaymentSchedule[[#Headers],[PMT NO]])),"")</f>
        <v/>
      </c>
      <c r="C69" s="72" t="str">
        <f ca="1">IF(PaymentSchedule[[#This Row],[PMT NO]]&lt;&gt;"",EOMONTH(LoanStartDate,ROW(PaymentSchedule[[#This Row],[PMT NO]])-ROW(PaymentSchedule[[#Headers],[PMT NO]])-2)+DAY(LoanStartDate),"")</f>
        <v/>
      </c>
      <c r="D6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69" s="73" t="str">
        <f ca="1">IF(PaymentSchedule[[#This Row],[PMT NO]]&lt;&gt;"",ScheduledPayment,"")</f>
        <v/>
      </c>
      <c r="F6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73" t="str">
        <f ca="1">IF(PaymentSchedule[[#This Row],[PMT NO]]&lt;&gt;"",PaymentSchedule[[#This Row],[TOTAL PAYMENT]]-PaymentSchedule[[#This Row],[INTEREST]],"")</f>
        <v/>
      </c>
      <c r="I69" s="73" t="str">
        <f ca="1">IF(PaymentSchedule[[#This Row],[PMT NO]]&lt;&gt;"",PaymentSchedule[[#This Row],[BEGINNING BALANCE]]*(InterestRate/PaymentsPerYear),"")</f>
        <v/>
      </c>
      <c r="J6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73" t="str">
        <f ca="1">IF(PaymentSchedule[[#This Row],[PMT NO]]&lt;&gt;"",SUM(INDEX(PaymentSchedule[INTEREST],1,1):PaymentSchedule[[#This Row],[INTEREST]]),"")</f>
        <v/>
      </c>
    </row>
    <row r="70" spans="2:11" x14ac:dyDescent="0.25">
      <c r="B70" s="74" t="str">
        <f ca="1">IF(LoanIsGood,IF(ROW()-ROW(PaymentSchedule[[#Headers],[PMT NO]])&gt;ScheduledNumberOfPayments,"",ROW()-ROW(PaymentSchedule[[#Headers],[PMT NO]])),"")</f>
        <v/>
      </c>
      <c r="C70" s="72" t="str">
        <f ca="1">IF(PaymentSchedule[[#This Row],[PMT NO]]&lt;&gt;"",EOMONTH(LoanStartDate,ROW(PaymentSchedule[[#This Row],[PMT NO]])-ROW(PaymentSchedule[[#Headers],[PMT NO]])-2)+DAY(LoanStartDate),"")</f>
        <v/>
      </c>
      <c r="D7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0" s="73" t="str">
        <f ca="1">IF(PaymentSchedule[[#This Row],[PMT NO]]&lt;&gt;"",ScheduledPayment,"")</f>
        <v/>
      </c>
      <c r="F7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73" t="str">
        <f ca="1">IF(PaymentSchedule[[#This Row],[PMT NO]]&lt;&gt;"",PaymentSchedule[[#This Row],[TOTAL PAYMENT]]-PaymentSchedule[[#This Row],[INTEREST]],"")</f>
        <v/>
      </c>
      <c r="I70" s="73" t="str">
        <f ca="1">IF(PaymentSchedule[[#This Row],[PMT NO]]&lt;&gt;"",PaymentSchedule[[#This Row],[BEGINNING BALANCE]]*(InterestRate/PaymentsPerYear),"")</f>
        <v/>
      </c>
      <c r="J7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73" t="str">
        <f ca="1">IF(PaymentSchedule[[#This Row],[PMT NO]]&lt;&gt;"",SUM(INDEX(PaymentSchedule[INTEREST],1,1):PaymentSchedule[[#This Row],[INTEREST]]),"")</f>
        <v/>
      </c>
    </row>
    <row r="71" spans="2:11" x14ac:dyDescent="0.25">
      <c r="B71" s="74" t="str">
        <f ca="1">IF(LoanIsGood,IF(ROW()-ROW(PaymentSchedule[[#Headers],[PMT NO]])&gt;ScheduledNumberOfPayments,"",ROW()-ROW(PaymentSchedule[[#Headers],[PMT NO]])),"")</f>
        <v/>
      </c>
      <c r="C71" s="72" t="str">
        <f ca="1">IF(PaymentSchedule[[#This Row],[PMT NO]]&lt;&gt;"",EOMONTH(LoanStartDate,ROW(PaymentSchedule[[#This Row],[PMT NO]])-ROW(PaymentSchedule[[#Headers],[PMT NO]])-2)+DAY(LoanStartDate),"")</f>
        <v/>
      </c>
      <c r="D7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1" s="73" t="str">
        <f ca="1">IF(PaymentSchedule[[#This Row],[PMT NO]]&lt;&gt;"",ScheduledPayment,"")</f>
        <v/>
      </c>
      <c r="F7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73" t="str">
        <f ca="1">IF(PaymentSchedule[[#This Row],[PMT NO]]&lt;&gt;"",PaymentSchedule[[#This Row],[TOTAL PAYMENT]]-PaymentSchedule[[#This Row],[INTEREST]],"")</f>
        <v/>
      </c>
      <c r="I71" s="73" t="str">
        <f ca="1">IF(PaymentSchedule[[#This Row],[PMT NO]]&lt;&gt;"",PaymentSchedule[[#This Row],[BEGINNING BALANCE]]*(InterestRate/PaymentsPerYear),"")</f>
        <v/>
      </c>
      <c r="J7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73" t="str">
        <f ca="1">IF(PaymentSchedule[[#This Row],[PMT NO]]&lt;&gt;"",SUM(INDEX(PaymentSchedule[INTEREST],1,1):PaymentSchedule[[#This Row],[INTEREST]]),"")</f>
        <v/>
      </c>
    </row>
    <row r="72" spans="2:11" x14ac:dyDescent="0.25">
      <c r="B72" s="74" t="str">
        <f ca="1">IF(LoanIsGood,IF(ROW()-ROW(PaymentSchedule[[#Headers],[PMT NO]])&gt;ScheduledNumberOfPayments,"",ROW()-ROW(PaymentSchedule[[#Headers],[PMT NO]])),"")</f>
        <v/>
      </c>
      <c r="C72" s="72" t="str">
        <f ca="1">IF(PaymentSchedule[[#This Row],[PMT NO]]&lt;&gt;"",EOMONTH(LoanStartDate,ROW(PaymentSchedule[[#This Row],[PMT NO]])-ROW(PaymentSchedule[[#Headers],[PMT NO]])-2)+DAY(LoanStartDate),"")</f>
        <v/>
      </c>
      <c r="D7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2" s="73" t="str">
        <f ca="1">IF(PaymentSchedule[[#This Row],[PMT NO]]&lt;&gt;"",ScheduledPayment,"")</f>
        <v/>
      </c>
      <c r="F7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73" t="str">
        <f ca="1">IF(PaymentSchedule[[#This Row],[PMT NO]]&lt;&gt;"",PaymentSchedule[[#This Row],[TOTAL PAYMENT]]-PaymentSchedule[[#This Row],[INTEREST]],"")</f>
        <v/>
      </c>
      <c r="I72" s="73" t="str">
        <f ca="1">IF(PaymentSchedule[[#This Row],[PMT NO]]&lt;&gt;"",PaymentSchedule[[#This Row],[BEGINNING BALANCE]]*(InterestRate/PaymentsPerYear),"")</f>
        <v/>
      </c>
      <c r="J7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73" t="str">
        <f ca="1">IF(PaymentSchedule[[#This Row],[PMT NO]]&lt;&gt;"",SUM(INDEX(PaymentSchedule[INTEREST],1,1):PaymentSchedule[[#This Row],[INTEREST]]),"")</f>
        <v/>
      </c>
    </row>
    <row r="73" spans="2:11" x14ac:dyDescent="0.25">
      <c r="B73" s="74" t="str">
        <f ca="1">IF(LoanIsGood,IF(ROW()-ROW(PaymentSchedule[[#Headers],[PMT NO]])&gt;ScheduledNumberOfPayments,"",ROW()-ROW(PaymentSchedule[[#Headers],[PMT NO]])),"")</f>
        <v/>
      </c>
      <c r="C73" s="72" t="str">
        <f ca="1">IF(PaymentSchedule[[#This Row],[PMT NO]]&lt;&gt;"",EOMONTH(LoanStartDate,ROW(PaymentSchedule[[#This Row],[PMT NO]])-ROW(PaymentSchedule[[#Headers],[PMT NO]])-2)+DAY(LoanStartDate),"")</f>
        <v/>
      </c>
      <c r="D7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3" s="73" t="str">
        <f ca="1">IF(PaymentSchedule[[#This Row],[PMT NO]]&lt;&gt;"",ScheduledPayment,"")</f>
        <v/>
      </c>
      <c r="F7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73" t="str">
        <f ca="1">IF(PaymentSchedule[[#This Row],[PMT NO]]&lt;&gt;"",PaymentSchedule[[#This Row],[TOTAL PAYMENT]]-PaymentSchedule[[#This Row],[INTEREST]],"")</f>
        <v/>
      </c>
      <c r="I73" s="73" t="str">
        <f ca="1">IF(PaymentSchedule[[#This Row],[PMT NO]]&lt;&gt;"",PaymentSchedule[[#This Row],[BEGINNING BALANCE]]*(InterestRate/PaymentsPerYear),"")</f>
        <v/>
      </c>
      <c r="J7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73" t="str">
        <f ca="1">IF(PaymentSchedule[[#This Row],[PMT NO]]&lt;&gt;"",SUM(INDEX(PaymentSchedule[INTEREST],1,1):PaymentSchedule[[#This Row],[INTEREST]]),"")</f>
        <v/>
      </c>
    </row>
    <row r="74" spans="2:11" x14ac:dyDescent="0.25">
      <c r="B74" s="74" t="str">
        <f ca="1">IF(LoanIsGood,IF(ROW()-ROW(PaymentSchedule[[#Headers],[PMT NO]])&gt;ScheduledNumberOfPayments,"",ROW()-ROW(PaymentSchedule[[#Headers],[PMT NO]])),"")</f>
        <v/>
      </c>
      <c r="C74" s="72" t="str">
        <f ca="1">IF(PaymentSchedule[[#This Row],[PMT NO]]&lt;&gt;"",EOMONTH(LoanStartDate,ROW(PaymentSchedule[[#This Row],[PMT NO]])-ROW(PaymentSchedule[[#Headers],[PMT NO]])-2)+DAY(LoanStartDate),"")</f>
        <v/>
      </c>
      <c r="D7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4" s="73" t="str">
        <f ca="1">IF(PaymentSchedule[[#This Row],[PMT NO]]&lt;&gt;"",ScheduledPayment,"")</f>
        <v/>
      </c>
      <c r="F7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73" t="str">
        <f ca="1">IF(PaymentSchedule[[#This Row],[PMT NO]]&lt;&gt;"",PaymentSchedule[[#This Row],[TOTAL PAYMENT]]-PaymentSchedule[[#This Row],[INTEREST]],"")</f>
        <v/>
      </c>
      <c r="I74" s="73" t="str">
        <f ca="1">IF(PaymentSchedule[[#This Row],[PMT NO]]&lt;&gt;"",PaymentSchedule[[#This Row],[BEGINNING BALANCE]]*(InterestRate/PaymentsPerYear),"")</f>
        <v/>
      </c>
      <c r="J7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73" t="str">
        <f ca="1">IF(PaymentSchedule[[#This Row],[PMT NO]]&lt;&gt;"",SUM(INDEX(PaymentSchedule[INTEREST],1,1):PaymentSchedule[[#This Row],[INTEREST]]),"")</f>
        <v/>
      </c>
    </row>
    <row r="75" spans="2:11" x14ac:dyDescent="0.25">
      <c r="B75" s="74" t="str">
        <f ca="1">IF(LoanIsGood,IF(ROW()-ROW(PaymentSchedule[[#Headers],[PMT NO]])&gt;ScheduledNumberOfPayments,"",ROW()-ROW(PaymentSchedule[[#Headers],[PMT NO]])),"")</f>
        <v/>
      </c>
      <c r="C75" s="72" t="str">
        <f ca="1">IF(PaymentSchedule[[#This Row],[PMT NO]]&lt;&gt;"",EOMONTH(LoanStartDate,ROW(PaymentSchedule[[#This Row],[PMT NO]])-ROW(PaymentSchedule[[#Headers],[PMT NO]])-2)+DAY(LoanStartDate),"")</f>
        <v/>
      </c>
      <c r="D7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5" s="73" t="str">
        <f ca="1">IF(PaymentSchedule[[#This Row],[PMT NO]]&lt;&gt;"",ScheduledPayment,"")</f>
        <v/>
      </c>
      <c r="F7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73" t="str">
        <f ca="1">IF(PaymentSchedule[[#This Row],[PMT NO]]&lt;&gt;"",PaymentSchedule[[#This Row],[TOTAL PAYMENT]]-PaymentSchedule[[#This Row],[INTEREST]],"")</f>
        <v/>
      </c>
      <c r="I75" s="73" t="str">
        <f ca="1">IF(PaymentSchedule[[#This Row],[PMT NO]]&lt;&gt;"",PaymentSchedule[[#This Row],[BEGINNING BALANCE]]*(InterestRate/PaymentsPerYear),"")</f>
        <v/>
      </c>
      <c r="J7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73" t="str">
        <f ca="1">IF(PaymentSchedule[[#This Row],[PMT NO]]&lt;&gt;"",SUM(INDEX(PaymentSchedule[INTEREST],1,1):PaymentSchedule[[#This Row],[INTEREST]]),"")</f>
        <v/>
      </c>
    </row>
    <row r="76" spans="2:11" x14ac:dyDescent="0.25">
      <c r="B76" s="74" t="str">
        <f ca="1">IF(LoanIsGood,IF(ROW()-ROW(PaymentSchedule[[#Headers],[PMT NO]])&gt;ScheduledNumberOfPayments,"",ROW()-ROW(PaymentSchedule[[#Headers],[PMT NO]])),"")</f>
        <v/>
      </c>
      <c r="C76" s="72" t="str">
        <f ca="1">IF(PaymentSchedule[[#This Row],[PMT NO]]&lt;&gt;"",EOMONTH(LoanStartDate,ROW(PaymentSchedule[[#This Row],[PMT NO]])-ROW(PaymentSchedule[[#Headers],[PMT NO]])-2)+DAY(LoanStartDate),"")</f>
        <v/>
      </c>
      <c r="D7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6" s="73" t="str">
        <f ca="1">IF(PaymentSchedule[[#This Row],[PMT NO]]&lt;&gt;"",ScheduledPayment,"")</f>
        <v/>
      </c>
      <c r="F7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73" t="str">
        <f ca="1">IF(PaymentSchedule[[#This Row],[PMT NO]]&lt;&gt;"",PaymentSchedule[[#This Row],[TOTAL PAYMENT]]-PaymentSchedule[[#This Row],[INTEREST]],"")</f>
        <v/>
      </c>
      <c r="I76" s="73" t="str">
        <f ca="1">IF(PaymentSchedule[[#This Row],[PMT NO]]&lt;&gt;"",PaymentSchedule[[#This Row],[BEGINNING BALANCE]]*(InterestRate/PaymentsPerYear),"")</f>
        <v/>
      </c>
      <c r="J7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73" t="str">
        <f ca="1">IF(PaymentSchedule[[#This Row],[PMT NO]]&lt;&gt;"",SUM(INDEX(PaymentSchedule[INTEREST],1,1):PaymentSchedule[[#This Row],[INTEREST]]),"")</f>
        <v/>
      </c>
    </row>
    <row r="77" spans="2:11" x14ac:dyDescent="0.25">
      <c r="B77" s="74" t="str">
        <f ca="1">IF(LoanIsGood,IF(ROW()-ROW(PaymentSchedule[[#Headers],[PMT NO]])&gt;ScheduledNumberOfPayments,"",ROW()-ROW(PaymentSchedule[[#Headers],[PMT NO]])),"")</f>
        <v/>
      </c>
      <c r="C77" s="72" t="str">
        <f ca="1">IF(PaymentSchedule[[#This Row],[PMT NO]]&lt;&gt;"",EOMONTH(LoanStartDate,ROW(PaymentSchedule[[#This Row],[PMT NO]])-ROW(PaymentSchedule[[#Headers],[PMT NO]])-2)+DAY(LoanStartDate),"")</f>
        <v/>
      </c>
      <c r="D7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7" s="73" t="str">
        <f ca="1">IF(PaymentSchedule[[#This Row],[PMT NO]]&lt;&gt;"",ScheduledPayment,"")</f>
        <v/>
      </c>
      <c r="F7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73" t="str">
        <f ca="1">IF(PaymentSchedule[[#This Row],[PMT NO]]&lt;&gt;"",PaymentSchedule[[#This Row],[TOTAL PAYMENT]]-PaymentSchedule[[#This Row],[INTEREST]],"")</f>
        <v/>
      </c>
      <c r="I77" s="73" t="str">
        <f ca="1">IF(PaymentSchedule[[#This Row],[PMT NO]]&lt;&gt;"",PaymentSchedule[[#This Row],[BEGINNING BALANCE]]*(InterestRate/PaymentsPerYear),"")</f>
        <v/>
      </c>
      <c r="J7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73" t="str">
        <f ca="1">IF(PaymentSchedule[[#This Row],[PMT NO]]&lt;&gt;"",SUM(INDEX(PaymentSchedule[INTEREST],1,1):PaymentSchedule[[#This Row],[INTEREST]]),"")</f>
        <v/>
      </c>
    </row>
    <row r="78" spans="2:11" x14ac:dyDescent="0.25">
      <c r="B78" s="74" t="str">
        <f ca="1">IF(LoanIsGood,IF(ROW()-ROW(PaymentSchedule[[#Headers],[PMT NO]])&gt;ScheduledNumberOfPayments,"",ROW()-ROW(PaymentSchedule[[#Headers],[PMT NO]])),"")</f>
        <v/>
      </c>
      <c r="C78" s="72" t="str">
        <f ca="1">IF(PaymentSchedule[[#This Row],[PMT NO]]&lt;&gt;"",EOMONTH(LoanStartDate,ROW(PaymentSchedule[[#This Row],[PMT NO]])-ROW(PaymentSchedule[[#Headers],[PMT NO]])-2)+DAY(LoanStartDate),"")</f>
        <v/>
      </c>
      <c r="D7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8" s="73" t="str">
        <f ca="1">IF(PaymentSchedule[[#This Row],[PMT NO]]&lt;&gt;"",ScheduledPayment,"")</f>
        <v/>
      </c>
      <c r="F7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73" t="str">
        <f ca="1">IF(PaymentSchedule[[#This Row],[PMT NO]]&lt;&gt;"",PaymentSchedule[[#This Row],[TOTAL PAYMENT]]-PaymentSchedule[[#This Row],[INTEREST]],"")</f>
        <v/>
      </c>
      <c r="I78" s="73" t="str">
        <f ca="1">IF(PaymentSchedule[[#This Row],[PMT NO]]&lt;&gt;"",PaymentSchedule[[#This Row],[BEGINNING BALANCE]]*(InterestRate/PaymentsPerYear),"")</f>
        <v/>
      </c>
      <c r="J7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73" t="str">
        <f ca="1">IF(PaymentSchedule[[#This Row],[PMT NO]]&lt;&gt;"",SUM(INDEX(PaymentSchedule[INTEREST],1,1):PaymentSchedule[[#This Row],[INTEREST]]),"")</f>
        <v/>
      </c>
    </row>
    <row r="79" spans="2:11" x14ac:dyDescent="0.25">
      <c r="B79" s="74" t="str">
        <f ca="1">IF(LoanIsGood,IF(ROW()-ROW(PaymentSchedule[[#Headers],[PMT NO]])&gt;ScheduledNumberOfPayments,"",ROW()-ROW(PaymentSchedule[[#Headers],[PMT NO]])),"")</f>
        <v/>
      </c>
      <c r="C79" s="72" t="str">
        <f ca="1">IF(PaymentSchedule[[#This Row],[PMT NO]]&lt;&gt;"",EOMONTH(LoanStartDate,ROW(PaymentSchedule[[#This Row],[PMT NO]])-ROW(PaymentSchedule[[#Headers],[PMT NO]])-2)+DAY(LoanStartDate),"")</f>
        <v/>
      </c>
      <c r="D7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79" s="73" t="str">
        <f ca="1">IF(PaymentSchedule[[#This Row],[PMT NO]]&lt;&gt;"",ScheduledPayment,"")</f>
        <v/>
      </c>
      <c r="F7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73" t="str">
        <f ca="1">IF(PaymentSchedule[[#This Row],[PMT NO]]&lt;&gt;"",PaymentSchedule[[#This Row],[TOTAL PAYMENT]]-PaymentSchedule[[#This Row],[INTEREST]],"")</f>
        <v/>
      </c>
      <c r="I79" s="73" t="str">
        <f ca="1">IF(PaymentSchedule[[#This Row],[PMT NO]]&lt;&gt;"",PaymentSchedule[[#This Row],[BEGINNING BALANCE]]*(InterestRate/PaymentsPerYear),"")</f>
        <v/>
      </c>
      <c r="J7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73" t="str">
        <f ca="1">IF(PaymentSchedule[[#This Row],[PMT NO]]&lt;&gt;"",SUM(INDEX(PaymentSchedule[INTEREST],1,1):PaymentSchedule[[#This Row],[INTEREST]]),"")</f>
        <v/>
      </c>
    </row>
    <row r="80" spans="2:11" x14ac:dyDescent="0.25">
      <c r="B80" s="74" t="str">
        <f ca="1">IF(LoanIsGood,IF(ROW()-ROW(PaymentSchedule[[#Headers],[PMT NO]])&gt;ScheduledNumberOfPayments,"",ROW()-ROW(PaymentSchedule[[#Headers],[PMT NO]])),"")</f>
        <v/>
      </c>
      <c r="C80" s="72" t="str">
        <f ca="1">IF(PaymentSchedule[[#This Row],[PMT NO]]&lt;&gt;"",EOMONTH(LoanStartDate,ROW(PaymentSchedule[[#This Row],[PMT NO]])-ROW(PaymentSchedule[[#Headers],[PMT NO]])-2)+DAY(LoanStartDate),"")</f>
        <v/>
      </c>
      <c r="D8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0" s="73" t="str">
        <f ca="1">IF(PaymentSchedule[[#This Row],[PMT NO]]&lt;&gt;"",ScheduledPayment,"")</f>
        <v/>
      </c>
      <c r="F8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73" t="str">
        <f ca="1">IF(PaymentSchedule[[#This Row],[PMT NO]]&lt;&gt;"",PaymentSchedule[[#This Row],[TOTAL PAYMENT]]-PaymentSchedule[[#This Row],[INTEREST]],"")</f>
        <v/>
      </c>
      <c r="I80" s="73" t="str">
        <f ca="1">IF(PaymentSchedule[[#This Row],[PMT NO]]&lt;&gt;"",PaymentSchedule[[#This Row],[BEGINNING BALANCE]]*(InterestRate/PaymentsPerYear),"")</f>
        <v/>
      </c>
      <c r="J8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73" t="str">
        <f ca="1">IF(PaymentSchedule[[#This Row],[PMT NO]]&lt;&gt;"",SUM(INDEX(PaymentSchedule[INTEREST],1,1):PaymentSchedule[[#This Row],[INTEREST]]),"")</f>
        <v/>
      </c>
    </row>
    <row r="81" spans="2:11" x14ac:dyDescent="0.25">
      <c r="B81" s="74" t="str">
        <f ca="1">IF(LoanIsGood,IF(ROW()-ROW(PaymentSchedule[[#Headers],[PMT NO]])&gt;ScheduledNumberOfPayments,"",ROW()-ROW(PaymentSchedule[[#Headers],[PMT NO]])),"")</f>
        <v/>
      </c>
      <c r="C81" s="72" t="str">
        <f ca="1">IF(PaymentSchedule[[#This Row],[PMT NO]]&lt;&gt;"",EOMONTH(LoanStartDate,ROW(PaymentSchedule[[#This Row],[PMT NO]])-ROW(PaymentSchedule[[#Headers],[PMT NO]])-2)+DAY(LoanStartDate),"")</f>
        <v/>
      </c>
      <c r="D8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1" s="73" t="str">
        <f ca="1">IF(PaymentSchedule[[#This Row],[PMT NO]]&lt;&gt;"",ScheduledPayment,"")</f>
        <v/>
      </c>
      <c r="F8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73" t="str">
        <f ca="1">IF(PaymentSchedule[[#This Row],[PMT NO]]&lt;&gt;"",PaymentSchedule[[#This Row],[TOTAL PAYMENT]]-PaymentSchedule[[#This Row],[INTEREST]],"")</f>
        <v/>
      </c>
      <c r="I81" s="73" t="str">
        <f ca="1">IF(PaymentSchedule[[#This Row],[PMT NO]]&lt;&gt;"",PaymentSchedule[[#This Row],[BEGINNING BALANCE]]*(InterestRate/PaymentsPerYear),"")</f>
        <v/>
      </c>
      <c r="J8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73" t="str">
        <f ca="1">IF(PaymentSchedule[[#This Row],[PMT NO]]&lt;&gt;"",SUM(INDEX(PaymentSchedule[INTEREST],1,1):PaymentSchedule[[#This Row],[INTEREST]]),"")</f>
        <v/>
      </c>
    </row>
    <row r="82" spans="2:11" x14ac:dyDescent="0.25">
      <c r="B82" s="74" t="str">
        <f ca="1">IF(LoanIsGood,IF(ROW()-ROW(PaymentSchedule[[#Headers],[PMT NO]])&gt;ScheduledNumberOfPayments,"",ROW()-ROW(PaymentSchedule[[#Headers],[PMT NO]])),"")</f>
        <v/>
      </c>
      <c r="C82" s="72" t="str">
        <f ca="1">IF(PaymentSchedule[[#This Row],[PMT NO]]&lt;&gt;"",EOMONTH(LoanStartDate,ROW(PaymentSchedule[[#This Row],[PMT NO]])-ROW(PaymentSchedule[[#Headers],[PMT NO]])-2)+DAY(LoanStartDate),"")</f>
        <v/>
      </c>
      <c r="D8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2" s="73" t="str">
        <f ca="1">IF(PaymentSchedule[[#This Row],[PMT NO]]&lt;&gt;"",ScheduledPayment,"")</f>
        <v/>
      </c>
      <c r="F8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73" t="str">
        <f ca="1">IF(PaymentSchedule[[#This Row],[PMT NO]]&lt;&gt;"",PaymentSchedule[[#This Row],[TOTAL PAYMENT]]-PaymentSchedule[[#This Row],[INTEREST]],"")</f>
        <v/>
      </c>
      <c r="I82" s="73" t="str">
        <f ca="1">IF(PaymentSchedule[[#This Row],[PMT NO]]&lt;&gt;"",PaymentSchedule[[#This Row],[BEGINNING BALANCE]]*(InterestRate/PaymentsPerYear),"")</f>
        <v/>
      </c>
      <c r="J8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73" t="str">
        <f ca="1">IF(PaymentSchedule[[#This Row],[PMT NO]]&lt;&gt;"",SUM(INDEX(PaymentSchedule[INTEREST],1,1):PaymentSchedule[[#This Row],[INTEREST]]),"")</f>
        <v/>
      </c>
    </row>
    <row r="83" spans="2:11" x14ac:dyDescent="0.25">
      <c r="B83" s="74" t="str">
        <f ca="1">IF(LoanIsGood,IF(ROW()-ROW(PaymentSchedule[[#Headers],[PMT NO]])&gt;ScheduledNumberOfPayments,"",ROW()-ROW(PaymentSchedule[[#Headers],[PMT NO]])),"")</f>
        <v/>
      </c>
      <c r="C83" s="72" t="str">
        <f ca="1">IF(PaymentSchedule[[#This Row],[PMT NO]]&lt;&gt;"",EOMONTH(LoanStartDate,ROW(PaymentSchedule[[#This Row],[PMT NO]])-ROW(PaymentSchedule[[#Headers],[PMT NO]])-2)+DAY(LoanStartDate),"")</f>
        <v/>
      </c>
      <c r="D8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3" s="73" t="str">
        <f ca="1">IF(PaymentSchedule[[#This Row],[PMT NO]]&lt;&gt;"",ScheduledPayment,"")</f>
        <v/>
      </c>
      <c r="F8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73" t="str">
        <f ca="1">IF(PaymentSchedule[[#This Row],[PMT NO]]&lt;&gt;"",PaymentSchedule[[#This Row],[TOTAL PAYMENT]]-PaymentSchedule[[#This Row],[INTEREST]],"")</f>
        <v/>
      </c>
      <c r="I83" s="73" t="str">
        <f ca="1">IF(PaymentSchedule[[#This Row],[PMT NO]]&lt;&gt;"",PaymentSchedule[[#This Row],[BEGINNING BALANCE]]*(InterestRate/PaymentsPerYear),"")</f>
        <v/>
      </c>
      <c r="J8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73" t="str">
        <f ca="1">IF(PaymentSchedule[[#This Row],[PMT NO]]&lt;&gt;"",SUM(INDEX(PaymentSchedule[INTEREST],1,1):PaymentSchedule[[#This Row],[INTEREST]]),"")</f>
        <v/>
      </c>
    </row>
    <row r="84" spans="2:11" x14ac:dyDescent="0.25">
      <c r="B84" s="74" t="str">
        <f ca="1">IF(LoanIsGood,IF(ROW()-ROW(PaymentSchedule[[#Headers],[PMT NO]])&gt;ScheduledNumberOfPayments,"",ROW()-ROW(PaymentSchedule[[#Headers],[PMT NO]])),"")</f>
        <v/>
      </c>
      <c r="C84" s="72" t="str">
        <f ca="1">IF(PaymentSchedule[[#This Row],[PMT NO]]&lt;&gt;"",EOMONTH(LoanStartDate,ROW(PaymentSchedule[[#This Row],[PMT NO]])-ROW(PaymentSchedule[[#Headers],[PMT NO]])-2)+DAY(LoanStartDate),"")</f>
        <v/>
      </c>
      <c r="D8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4" s="73" t="str">
        <f ca="1">IF(PaymentSchedule[[#This Row],[PMT NO]]&lt;&gt;"",ScheduledPayment,"")</f>
        <v/>
      </c>
      <c r="F8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73" t="str">
        <f ca="1">IF(PaymentSchedule[[#This Row],[PMT NO]]&lt;&gt;"",PaymentSchedule[[#This Row],[TOTAL PAYMENT]]-PaymentSchedule[[#This Row],[INTEREST]],"")</f>
        <v/>
      </c>
      <c r="I84" s="73" t="str">
        <f ca="1">IF(PaymentSchedule[[#This Row],[PMT NO]]&lt;&gt;"",PaymentSchedule[[#This Row],[BEGINNING BALANCE]]*(InterestRate/PaymentsPerYear),"")</f>
        <v/>
      </c>
      <c r="J8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73" t="str">
        <f ca="1">IF(PaymentSchedule[[#This Row],[PMT NO]]&lt;&gt;"",SUM(INDEX(PaymentSchedule[INTEREST],1,1):PaymentSchedule[[#This Row],[INTEREST]]),"")</f>
        <v/>
      </c>
    </row>
    <row r="85" spans="2:11" x14ac:dyDescent="0.25">
      <c r="B85" s="74" t="str">
        <f ca="1">IF(LoanIsGood,IF(ROW()-ROW(PaymentSchedule[[#Headers],[PMT NO]])&gt;ScheduledNumberOfPayments,"",ROW()-ROW(PaymentSchedule[[#Headers],[PMT NO]])),"")</f>
        <v/>
      </c>
      <c r="C85" s="72" t="str">
        <f ca="1">IF(PaymentSchedule[[#This Row],[PMT NO]]&lt;&gt;"",EOMONTH(LoanStartDate,ROW(PaymentSchedule[[#This Row],[PMT NO]])-ROW(PaymentSchedule[[#Headers],[PMT NO]])-2)+DAY(LoanStartDate),"")</f>
        <v/>
      </c>
      <c r="D8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5" s="73" t="str">
        <f ca="1">IF(PaymentSchedule[[#This Row],[PMT NO]]&lt;&gt;"",ScheduledPayment,"")</f>
        <v/>
      </c>
      <c r="F8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73" t="str">
        <f ca="1">IF(PaymentSchedule[[#This Row],[PMT NO]]&lt;&gt;"",PaymentSchedule[[#This Row],[TOTAL PAYMENT]]-PaymentSchedule[[#This Row],[INTEREST]],"")</f>
        <v/>
      </c>
      <c r="I85" s="73" t="str">
        <f ca="1">IF(PaymentSchedule[[#This Row],[PMT NO]]&lt;&gt;"",PaymentSchedule[[#This Row],[BEGINNING BALANCE]]*(InterestRate/PaymentsPerYear),"")</f>
        <v/>
      </c>
      <c r="J8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73" t="str">
        <f ca="1">IF(PaymentSchedule[[#This Row],[PMT NO]]&lt;&gt;"",SUM(INDEX(PaymentSchedule[INTEREST],1,1):PaymentSchedule[[#This Row],[INTEREST]]),"")</f>
        <v/>
      </c>
    </row>
    <row r="86" spans="2:11" x14ac:dyDescent="0.25">
      <c r="B86" s="74" t="str">
        <f ca="1">IF(LoanIsGood,IF(ROW()-ROW(PaymentSchedule[[#Headers],[PMT NO]])&gt;ScheduledNumberOfPayments,"",ROW()-ROW(PaymentSchedule[[#Headers],[PMT NO]])),"")</f>
        <v/>
      </c>
      <c r="C86" s="72" t="str">
        <f ca="1">IF(PaymentSchedule[[#This Row],[PMT NO]]&lt;&gt;"",EOMONTH(LoanStartDate,ROW(PaymentSchedule[[#This Row],[PMT NO]])-ROW(PaymentSchedule[[#Headers],[PMT NO]])-2)+DAY(LoanStartDate),"")</f>
        <v/>
      </c>
      <c r="D8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6" s="73" t="str">
        <f ca="1">IF(PaymentSchedule[[#This Row],[PMT NO]]&lt;&gt;"",ScheduledPayment,"")</f>
        <v/>
      </c>
      <c r="F8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73" t="str">
        <f ca="1">IF(PaymentSchedule[[#This Row],[PMT NO]]&lt;&gt;"",PaymentSchedule[[#This Row],[TOTAL PAYMENT]]-PaymentSchedule[[#This Row],[INTEREST]],"")</f>
        <v/>
      </c>
      <c r="I86" s="73" t="str">
        <f ca="1">IF(PaymentSchedule[[#This Row],[PMT NO]]&lt;&gt;"",PaymentSchedule[[#This Row],[BEGINNING BALANCE]]*(InterestRate/PaymentsPerYear),"")</f>
        <v/>
      </c>
      <c r="J8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73" t="str">
        <f ca="1">IF(PaymentSchedule[[#This Row],[PMT NO]]&lt;&gt;"",SUM(INDEX(PaymentSchedule[INTEREST],1,1):PaymentSchedule[[#This Row],[INTEREST]]),"")</f>
        <v/>
      </c>
    </row>
    <row r="87" spans="2:11" x14ac:dyDescent="0.25">
      <c r="B87" s="74" t="str">
        <f ca="1">IF(LoanIsGood,IF(ROW()-ROW(PaymentSchedule[[#Headers],[PMT NO]])&gt;ScheduledNumberOfPayments,"",ROW()-ROW(PaymentSchedule[[#Headers],[PMT NO]])),"")</f>
        <v/>
      </c>
      <c r="C87" s="72" t="str">
        <f ca="1">IF(PaymentSchedule[[#This Row],[PMT NO]]&lt;&gt;"",EOMONTH(LoanStartDate,ROW(PaymentSchedule[[#This Row],[PMT NO]])-ROW(PaymentSchedule[[#Headers],[PMT NO]])-2)+DAY(LoanStartDate),"")</f>
        <v/>
      </c>
      <c r="D8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7" s="73" t="str">
        <f ca="1">IF(PaymentSchedule[[#This Row],[PMT NO]]&lt;&gt;"",ScheduledPayment,"")</f>
        <v/>
      </c>
      <c r="F8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73" t="str">
        <f ca="1">IF(PaymentSchedule[[#This Row],[PMT NO]]&lt;&gt;"",PaymentSchedule[[#This Row],[TOTAL PAYMENT]]-PaymentSchedule[[#This Row],[INTEREST]],"")</f>
        <v/>
      </c>
      <c r="I87" s="73" t="str">
        <f ca="1">IF(PaymentSchedule[[#This Row],[PMT NO]]&lt;&gt;"",PaymentSchedule[[#This Row],[BEGINNING BALANCE]]*(InterestRate/PaymentsPerYear),"")</f>
        <v/>
      </c>
      <c r="J8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73" t="str">
        <f ca="1">IF(PaymentSchedule[[#This Row],[PMT NO]]&lt;&gt;"",SUM(INDEX(PaymentSchedule[INTEREST],1,1):PaymentSchedule[[#This Row],[INTEREST]]),"")</f>
        <v/>
      </c>
    </row>
    <row r="88" spans="2:11" x14ac:dyDescent="0.25">
      <c r="B88" s="74" t="str">
        <f ca="1">IF(LoanIsGood,IF(ROW()-ROW(PaymentSchedule[[#Headers],[PMT NO]])&gt;ScheduledNumberOfPayments,"",ROW()-ROW(PaymentSchedule[[#Headers],[PMT NO]])),"")</f>
        <v/>
      </c>
      <c r="C88" s="72" t="str">
        <f ca="1">IF(PaymentSchedule[[#This Row],[PMT NO]]&lt;&gt;"",EOMONTH(LoanStartDate,ROW(PaymentSchedule[[#This Row],[PMT NO]])-ROW(PaymentSchedule[[#Headers],[PMT NO]])-2)+DAY(LoanStartDate),"")</f>
        <v/>
      </c>
      <c r="D8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8" s="73" t="str">
        <f ca="1">IF(PaymentSchedule[[#This Row],[PMT NO]]&lt;&gt;"",ScheduledPayment,"")</f>
        <v/>
      </c>
      <c r="F8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73" t="str">
        <f ca="1">IF(PaymentSchedule[[#This Row],[PMT NO]]&lt;&gt;"",PaymentSchedule[[#This Row],[TOTAL PAYMENT]]-PaymentSchedule[[#This Row],[INTEREST]],"")</f>
        <v/>
      </c>
      <c r="I88" s="73" t="str">
        <f ca="1">IF(PaymentSchedule[[#This Row],[PMT NO]]&lt;&gt;"",PaymentSchedule[[#This Row],[BEGINNING BALANCE]]*(InterestRate/PaymentsPerYear),"")</f>
        <v/>
      </c>
      <c r="J8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73" t="str">
        <f ca="1">IF(PaymentSchedule[[#This Row],[PMT NO]]&lt;&gt;"",SUM(INDEX(PaymentSchedule[INTEREST],1,1):PaymentSchedule[[#This Row],[INTEREST]]),"")</f>
        <v/>
      </c>
    </row>
    <row r="89" spans="2:11" x14ac:dyDescent="0.25">
      <c r="B89" s="74" t="str">
        <f ca="1">IF(LoanIsGood,IF(ROW()-ROW(PaymentSchedule[[#Headers],[PMT NO]])&gt;ScheduledNumberOfPayments,"",ROW()-ROW(PaymentSchedule[[#Headers],[PMT NO]])),"")</f>
        <v/>
      </c>
      <c r="C89" s="72" t="str">
        <f ca="1">IF(PaymentSchedule[[#This Row],[PMT NO]]&lt;&gt;"",EOMONTH(LoanStartDate,ROW(PaymentSchedule[[#This Row],[PMT NO]])-ROW(PaymentSchedule[[#Headers],[PMT NO]])-2)+DAY(LoanStartDate),"")</f>
        <v/>
      </c>
      <c r="D8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89" s="73" t="str">
        <f ca="1">IF(PaymentSchedule[[#This Row],[PMT NO]]&lt;&gt;"",ScheduledPayment,"")</f>
        <v/>
      </c>
      <c r="F8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73" t="str">
        <f ca="1">IF(PaymentSchedule[[#This Row],[PMT NO]]&lt;&gt;"",PaymentSchedule[[#This Row],[TOTAL PAYMENT]]-PaymentSchedule[[#This Row],[INTEREST]],"")</f>
        <v/>
      </c>
      <c r="I89" s="73" t="str">
        <f ca="1">IF(PaymentSchedule[[#This Row],[PMT NO]]&lt;&gt;"",PaymentSchedule[[#This Row],[BEGINNING BALANCE]]*(InterestRate/PaymentsPerYear),"")</f>
        <v/>
      </c>
      <c r="J8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73" t="str">
        <f ca="1">IF(PaymentSchedule[[#This Row],[PMT NO]]&lt;&gt;"",SUM(INDEX(PaymentSchedule[INTEREST],1,1):PaymentSchedule[[#This Row],[INTEREST]]),"")</f>
        <v/>
      </c>
    </row>
    <row r="90" spans="2:11" x14ac:dyDescent="0.25">
      <c r="B90" s="74" t="str">
        <f ca="1">IF(LoanIsGood,IF(ROW()-ROW(PaymentSchedule[[#Headers],[PMT NO]])&gt;ScheduledNumberOfPayments,"",ROW()-ROW(PaymentSchedule[[#Headers],[PMT NO]])),"")</f>
        <v/>
      </c>
      <c r="C90" s="72" t="str">
        <f ca="1">IF(PaymentSchedule[[#This Row],[PMT NO]]&lt;&gt;"",EOMONTH(LoanStartDate,ROW(PaymentSchedule[[#This Row],[PMT NO]])-ROW(PaymentSchedule[[#Headers],[PMT NO]])-2)+DAY(LoanStartDate),"")</f>
        <v/>
      </c>
      <c r="D9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0" s="73" t="str">
        <f ca="1">IF(PaymentSchedule[[#This Row],[PMT NO]]&lt;&gt;"",ScheduledPayment,"")</f>
        <v/>
      </c>
      <c r="F9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73" t="str">
        <f ca="1">IF(PaymentSchedule[[#This Row],[PMT NO]]&lt;&gt;"",PaymentSchedule[[#This Row],[TOTAL PAYMENT]]-PaymentSchedule[[#This Row],[INTEREST]],"")</f>
        <v/>
      </c>
      <c r="I90" s="73" t="str">
        <f ca="1">IF(PaymentSchedule[[#This Row],[PMT NO]]&lt;&gt;"",PaymentSchedule[[#This Row],[BEGINNING BALANCE]]*(InterestRate/PaymentsPerYear),"")</f>
        <v/>
      </c>
      <c r="J9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73" t="str">
        <f ca="1">IF(PaymentSchedule[[#This Row],[PMT NO]]&lt;&gt;"",SUM(INDEX(PaymentSchedule[INTEREST],1,1):PaymentSchedule[[#This Row],[INTEREST]]),"")</f>
        <v/>
      </c>
    </row>
    <row r="91" spans="2:11" x14ac:dyDescent="0.25">
      <c r="B91" s="74" t="str">
        <f ca="1">IF(LoanIsGood,IF(ROW()-ROW(PaymentSchedule[[#Headers],[PMT NO]])&gt;ScheduledNumberOfPayments,"",ROW()-ROW(PaymentSchedule[[#Headers],[PMT NO]])),"")</f>
        <v/>
      </c>
      <c r="C91" s="72" t="str">
        <f ca="1">IF(PaymentSchedule[[#This Row],[PMT NO]]&lt;&gt;"",EOMONTH(LoanStartDate,ROW(PaymentSchedule[[#This Row],[PMT NO]])-ROW(PaymentSchedule[[#Headers],[PMT NO]])-2)+DAY(LoanStartDate),"")</f>
        <v/>
      </c>
      <c r="D9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1" s="73" t="str">
        <f ca="1">IF(PaymentSchedule[[#This Row],[PMT NO]]&lt;&gt;"",ScheduledPayment,"")</f>
        <v/>
      </c>
      <c r="F9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73" t="str">
        <f ca="1">IF(PaymentSchedule[[#This Row],[PMT NO]]&lt;&gt;"",PaymentSchedule[[#This Row],[TOTAL PAYMENT]]-PaymentSchedule[[#This Row],[INTEREST]],"")</f>
        <v/>
      </c>
      <c r="I91" s="73" t="str">
        <f ca="1">IF(PaymentSchedule[[#This Row],[PMT NO]]&lt;&gt;"",PaymentSchedule[[#This Row],[BEGINNING BALANCE]]*(InterestRate/PaymentsPerYear),"")</f>
        <v/>
      </c>
      <c r="J9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73" t="str">
        <f ca="1">IF(PaymentSchedule[[#This Row],[PMT NO]]&lt;&gt;"",SUM(INDEX(PaymentSchedule[INTEREST],1,1):PaymentSchedule[[#This Row],[INTEREST]]),"")</f>
        <v/>
      </c>
    </row>
    <row r="92" spans="2:11" x14ac:dyDescent="0.25">
      <c r="B92" s="74" t="str">
        <f ca="1">IF(LoanIsGood,IF(ROW()-ROW(PaymentSchedule[[#Headers],[PMT NO]])&gt;ScheduledNumberOfPayments,"",ROW()-ROW(PaymentSchedule[[#Headers],[PMT NO]])),"")</f>
        <v/>
      </c>
      <c r="C92" s="72" t="str">
        <f ca="1">IF(PaymentSchedule[[#This Row],[PMT NO]]&lt;&gt;"",EOMONTH(LoanStartDate,ROW(PaymentSchedule[[#This Row],[PMT NO]])-ROW(PaymentSchedule[[#Headers],[PMT NO]])-2)+DAY(LoanStartDate),"")</f>
        <v/>
      </c>
      <c r="D9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2" s="73" t="str">
        <f ca="1">IF(PaymentSchedule[[#This Row],[PMT NO]]&lt;&gt;"",ScheduledPayment,"")</f>
        <v/>
      </c>
      <c r="F9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73" t="str">
        <f ca="1">IF(PaymentSchedule[[#This Row],[PMT NO]]&lt;&gt;"",PaymentSchedule[[#This Row],[TOTAL PAYMENT]]-PaymentSchedule[[#This Row],[INTEREST]],"")</f>
        <v/>
      </c>
      <c r="I92" s="73" t="str">
        <f ca="1">IF(PaymentSchedule[[#This Row],[PMT NO]]&lt;&gt;"",PaymentSchedule[[#This Row],[BEGINNING BALANCE]]*(InterestRate/PaymentsPerYear),"")</f>
        <v/>
      </c>
      <c r="J9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73" t="str">
        <f ca="1">IF(PaymentSchedule[[#This Row],[PMT NO]]&lt;&gt;"",SUM(INDEX(PaymentSchedule[INTEREST],1,1):PaymentSchedule[[#This Row],[INTEREST]]),"")</f>
        <v/>
      </c>
    </row>
    <row r="93" spans="2:11" x14ac:dyDescent="0.25">
      <c r="B93" s="74" t="str">
        <f ca="1">IF(LoanIsGood,IF(ROW()-ROW(PaymentSchedule[[#Headers],[PMT NO]])&gt;ScheduledNumberOfPayments,"",ROW()-ROW(PaymentSchedule[[#Headers],[PMT NO]])),"")</f>
        <v/>
      </c>
      <c r="C93" s="72" t="str">
        <f ca="1">IF(PaymentSchedule[[#This Row],[PMT NO]]&lt;&gt;"",EOMONTH(LoanStartDate,ROW(PaymentSchedule[[#This Row],[PMT NO]])-ROW(PaymentSchedule[[#Headers],[PMT NO]])-2)+DAY(LoanStartDate),"")</f>
        <v/>
      </c>
      <c r="D9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3" s="73" t="str">
        <f ca="1">IF(PaymentSchedule[[#This Row],[PMT NO]]&lt;&gt;"",ScheduledPayment,"")</f>
        <v/>
      </c>
      <c r="F9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73" t="str">
        <f ca="1">IF(PaymentSchedule[[#This Row],[PMT NO]]&lt;&gt;"",PaymentSchedule[[#This Row],[TOTAL PAYMENT]]-PaymentSchedule[[#This Row],[INTEREST]],"")</f>
        <v/>
      </c>
      <c r="I93" s="73" t="str">
        <f ca="1">IF(PaymentSchedule[[#This Row],[PMT NO]]&lt;&gt;"",PaymentSchedule[[#This Row],[BEGINNING BALANCE]]*(InterestRate/PaymentsPerYear),"")</f>
        <v/>
      </c>
      <c r="J9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73" t="str">
        <f ca="1">IF(PaymentSchedule[[#This Row],[PMT NO]]&lt;&gt;"",SUM(INDEX(PaymentSchedule[INTEREST],1,1):PaymentSchedule[[#This Row],[INTEREST]]),"")</f>
        <v/>
      </c>
    </row>
    <row r="94" spans="2:11" x14ac:dyDescent="0.25">
      <c r="B94" s="74" t="str">
        <f ca="1">IF(LoanIsGood,IF(ROW()-ROW(PaymentSchedule[[#Headers],[PMT NO]])&gt;ScheduledNumberOfPayments,"",ROW()-ROW(PaymentSchedule[[#Headers],[PMT NO]])),"")</f>
        <v/>
      </c>
      <c r="C94" s="72" t="str">
        <f ca="1">IF(PaymentSchedule[[#This Row],[PMT NO]]&lt;&gt;"",EOMONTH(LoanStartDate,ROW(PaymentSchedule[[#This Row],[PMT NO]])-ROW(PaymentSchedule[[#Headers],[PMT NO]])-2)+DAY(LoanStartDate),"")</f>
        <v/>
      </c>
      <c r="D9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4" s="73" t="str">
        <f ca="1">IF(PaymentSchedule[[#This Row],[PMT NO]]&lt;&gt;"",ScheduledPayment,"")</f>
        <v/>
      </c>
      <c r="F9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73" t="str">
        <f ca="1">IF(PaymentSchedule[[#This Row],[PMT NO]]&lt;&gt;"",PaymentSchedule[[#This Row],[TOTAL PAYMENT]]-PaymentSchedule[[#This Row],[INTEREST]],"")</f>
        <v/>
      </c>
      <c r="I94" s="73" t="str">
        <f ca="1">IF(PaymentSchedule[[#This Row],[PMT NO]]&lt;&gt;"",PaymentSchedule[[#This Row],[BEGINNING BALANCE]]*(InterestRate/PaymentsPerYear),"")</f>
        <v/>
      </c>
      <c r="J9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73" t="str">
        <f ca="1">IF(PaymentSchedule[[#This Row],[PMT NO]]&lt;&gt;"",SUM(INDEX(PaymentSchedule[INTEREST],1,1):PaymentSchedule[[#This Row],[INTEREST]]),"")</f>
        <v/>
      </c>
    </row>
    <row r="95" spans="2:11" x14ac:dyDescent="0.25">
      <c r="B95" s="74" t="str">
        <f ca="1">IF(LoanIsGood,IF(ROW()-ROW(PaymentSchedule[[#Headers],[PMT NO]])&gt;ScheduledNumberOfPayments,"",ROW()-ROW(PaymentSchedule[[#Headers],[PMT NO]])),"")</f>
        <v/>
      </c>
      <c r="C95" s="72" t="str">
        <f ca="1">IF(PaymentSchedule[[#This Row],[PMT NO]]&lt;&gt;"",EOMONTH(LoanStartDate,ROW(PaymentSchedule[[#This Row],[PMT NO]])-ROW(PaymentSchedule[[#Headers],[PMT NO]])-2)+DAY(LoanStartDate),"")</f>
        <v/>
      </c>
      <c r="D9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5" s="73" t="str">
        <f ca="1">IF(PaymentSchedule[[#This Row],[PMT NO]]&lt;&gt;"",ScheduledPayment,"")</f>
        <v/>
      </c>
      <c r="F9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73" t="str">
        <f ca="1">IF(PaymentSchedule[[#This Row],[PMT NO]]&lt;&gt;"",PaymentSchedule[[#This Row],[TOTAL PAYMENT]]-PaymentSchedule[[#This Row],[INTEREST]],"")</f>
        <v/>
      </c>
      <c r="I95" s="73" t="str">
        <f ca="1">IF(PaymentSchedule[[#This Row],[PMT NO]]&lt;&gt;"",PaymentSchedule[[#This Row],[BEGINNING BALANCE]]*(InterestRate/PaymentsPerYear),"")</f>
        <v/>
      </c>
      <c r="J9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73" t="str">
        <f ca="1">IF(PaymentSchedule[[#This Row],[PMT NO]]&lt;&gt;"",SUM(INDEX(PaymentSchedule[INTEREST],1,1):PaymentSchedule[[#This Row],[INTEREST]]),"")</f>
        <v/>
      </c>
    </row>
    <row r="96" spans="2:11" x14ac:dyDescent="0.25">
      <c r="B96" s="74" t="str">
        <f ca="1">IF(LoanIsGood,IF(ROW()-ROW(PaymentSchedule[[#Headers],[PMT NO]])&gt;ScheduledNumberOfPayments,"",ROW()-ROW(PaymentSchedule[[#Headers],[PMT NO]])),"")</f>
        <v/>
      </c>
      <c r="C96" s="72" t="str">
        <f ca="1">IF(PaymentSchedule[[#This Row],[PMT NO]]&lt;&gt;"",EOMONTH(LoanStartDate,ROW(PaymentSchedule[[#This Row],[PMT NO]])-ROW(PaymentSchedule[[#Headers],[PMT NO]])-2)+DAY(LoanStartDate),"")</f>
        <v/>
      </c>
      <c r="D9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6" s="73" t="str">
        <f ca="1">IF(PaymentSchedule[[#This Row],[PMT NO]]&lt;&gt;"",ScheduledPayment,"")</f>
        <v/>
      </c>
      <c r="F9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73" t="str">
        <f ca="1">IF(PaymentSchedule[[#This Row],[PMT NO]]&lt;&gt;"",PaymentSchedule[[#This Row],[TOTAL PAYMENT]]-PaymentSchedule[[#This Row],[INTEREST]],"")</f>
        <v/>
      </c>
      <c r="I96" s="73" t="str">
        <f ca="1">IF(PaymentSchedule[[#This Row],[PMT NO]]&lt;&gt;"",PaymentSchedule[[#This Row],[BEGINNING BALANCE]]*(InterestRate/PaymentsPerYear),"")</f>
        <v/>
      </c>
      <c r="J9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73" t="str">
        <f ca="1">IF(PaymentSchedule[[#This Row],[PMT NO]]&lt;&gt;"",SUM(INDEX(PaymentSchedule[INTEREST],1,1):PaymentSchedule[[#This Row],[INTEREST]]),"")</f>
        <v/>
      </c>
    </row>
    <row r="97" spans="2:11" x14ac:dyDescent="0.25">
      <c r="B97" s="74" t="str">
        <f ca="1">IF(LoanIsGood,IF(ROW()-ROW(PaymentSchedule[[#Headers],[PMT NO]])&gt;ScheduledNumberOfPayments,"",ROW()-ROW(PaymentSchedule[[#Headers],[PMT NO]])),"")</f>
        <v/>
      </c>
      <c r="C97" s="72" t="str">
        <f ca="1">IF(PaymentSchedule[[#This Row],[PMT NO]]&lt;&gt;"",EOMONTH(LoanStartDate,ROW(PaymentSchedule[[#This Row],[PMT NO]])-ROW(PaymentSchedule[[#Headers],[PMT NO]])-2)+DAY(LoanStartDate),"")</f>
        <v/>
      </c>
      <c r="D9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7" s="73" t="str">
        <f ca="1">IF(PaymentSchedule[[#This Row],[PMT NO]]&lt;&gt;"",ScheduledPayment,"")</f>
        <v/>
      </c>
      <c r="F9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73" t="str">
        <f ca="1">IF(PaymentSchedule[[#This Row],[PMT NO]]&lt;&gt;"",PaymentSchedule[[#This Row],[TOTAL PAYMENT]]-PaymentSchedule[[#This Row],[INTEREST]],"")</f>
        <v/>
      </c>
      <c r="I97" s="73" t="str">
        <f ca="1">IF(PaymentSchedule[[#This Row],[PMT NO]]&lt;&gt;"",PaymentSchedule[[#This Row],[BEGINNING BALANCE]]*(InterestRate/PaymentsPerYear),"")</f>
        <v/>
      </c>
      <c r="J9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73" t="str">
        <f ca="1">IF(PaymentSchedule[[#This Row],[PMT NO]]&lt;&gt;"",SUM(INDEX(PaymentSchedule[INTEREST],1,1):PaymentSchedule[[#This Row],[INTEREST]]),"")</f>
        <v/>
      </c>
    </row>
    <row r="98" spans="2:11" x14ac:dyDescent="0.25">
      <c r="B98" s="74" t="str">
        <f ca="1">IF(LoanIsGood,IF(ROW()-ROW(PaymentSchedule[[#Headers],[PMT NO]])&gt;ScheduledNumberOfPayments,"",ROW()-ROW(PaymentSchedule[[#Headers],[PMT NO]])),"")</f>
        <v/>
      </c>
      <c r="C98" s="72" t="str">
        <f ca="1">IF(PaymentSchedule[[#This Row],[PMT NO]]&lt;&gt;"",EOMONTH(LoanStartDate,ROW(PaymentSchedule[[#This Row],[PMT NO]])-ROW(PaymentSchedule[[#Headers],[PMT NO]])-2)+DAY(LoanStartDate),"")</f>
        <v/>
      </c>
      <c r="D9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8" s="73" t="str">
        <f ca="1">IF(PaymentSchedule[[#This Row],[PMT NO]]&lt;&gt;"",ScheduledPayment,"")</f>
        <v/>
      </c>
      <c r="F9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73" t="str">
        <f ca="1">IF(PaymentSchedule[[#This Row],[PMT NO]]&lt;&gt;"",PaymentSchedule[[#This Row],[TOTAL PAYMENT]]-PaymentSchedule[[#This Row],[INTEREST]],"")</f>
        <v/>
      </c>
      <c r="I98" s="73" t="str">
        <f ca="1">IF(PaymentSchedule[[#This Row],[PMT NO]]&lt;&gt;"",PaymentSchedule[[#This Row],[BEGINNING BALANCE]]*(InterestRate/PaymentsPerYear),"")</f>
        <v/>
      </c>
      <c r="J9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73" t="str">
        <f ca="1">IF(PaymentSchedule[[#This Row],[PMT NO]]&lt;&gt;"",SUM(INDEX(PaymentSchedule[INTEREST],1,1):PaymentSchedule[[#This Row],[INTEREST]]),"")</f>
        <v/>
      </c>
    </row>
    <row r="99" spans="2:11" x14ac:dyDescent="0.25">
      <c r="B99" s="74" t="str">
        <f ca="1">IF(LoanIsGood,IF(ROW()-ROW(PaymentSchedule[[#Headers],[PMT NO]])&gt;ScheduledNumberOfPayments,"",ROW()-ROW(PaymentSchedule[[#Headers],[PMT NO]])),"")</f>
        <v/>
      </c>
      <c r="C99" s="72" t="str">
        <f ca="1">IF(PaymentSchedule[[#This Row],[PMT NO]]&lt;&gt;"",EOMONTH(LoanStartDate,ROW(PaymentSchedule[[#This Row],[PMT NO]])-ROW(PaymentSchedule[[#Headers],[PMT NO]])-2)+DAY(LoanStartDate),"")</f>
        <v/>
      </c>
      <c r="D9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99" s="73" t="str">
        <f ca="1">IF(PaymentSchedule[[#This Row],[PMT NO]]&lt;&gt;"",ScheduledPayment,"")</f>
        <v/>
      </c>
      <c r="F9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73" t="str">
        <f ca="1">IF(PaymentSchedule[[#This Row],[PMT NO]]&lt;&gt;"",PaymentSchedule[[#This Row],[TOTAL PAYMENT]]-PaymentSchedule[[#This Row],[INTEREST]],"")</f>
        <v/>
      </c>
      <c r="I99" s="73" t="str">
        <f ca="1">IF(PaymentSchedule[[#This Row],[PMT NO]]&lt;&gt;"",PaymentSchedule[[#This Row],[BEGINNING BALANCE]]*(InterestRate/PaymentsPerYear),"")</f>
        <v/>
      </c>
      <c r="J9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73" t="str">
        <f ca="1">IF(PaymentSchedule[[#This Row],[PMT NO]]&lt;&gt;"",SUM(INDEX(PaymentSchedule[INTEREST],1,1):PaymentSchedule[[#This Row],[INTEREST]]),"")</f>
        <v/>
      </c>
    </row>
    <row r="100" spans="2:11" x14ac:dyDescent="0.25">
      <c r="B100" s="74" t="str">
        <f ca="1">IF(LoanIsGood,IF(ROW()-ROW(PaymentSchedule[[#Headers],[PMT NO]])&gt;ScheduledNumberOfPayments,"",ROW()-ROW(PaymentSchedule[[#Headers],[PMT NO]])),"")</f>
        <v/>
      </c>
      <c r="C100" s="72" t="str">
        <f ca="1">IF(PaymentSchedule[[#This Row],[PMT NO]]&lt;&gt;"",EOMONTH(LoanStartDate,ROW(PaymentSchedule[[#This Row],[PMT NO]])-ROW(PaymentSchedule[[#Headers],[PMT NO]])-2)+DAY(LoanStartDate),"")</f>
        <v/>
      </c>
      <c r="D10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0" s="73" t="str">
        <f ca="1">IF(PaymentSchedule[[#This Row],[PMT NO]]&lt;&gt;"",ScheduledPayment,"")</f>
        <v/>
      </c>
      <c r="F10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73" t="str">
        <f ca="1">IF(PaymentSchedule[[#This Row],[PMT NO]]&lt;&gt;"",PaymentSchedule[[#This Row],[TOTAL PAYMENT]]-PaymentSchedule[[#This Row],[INTEREST]],"")</f>
        <v/>
      </c>
      <c r="I100" s="73" t="str">
        <f ca="1">IF(PaymentSchedule[[#This Row],[PMT NO]]&lt;&gt;"",PaymentSchedule[[#This Row],[BEGINNING BALANCE]]*(InterestRate/PaymentsPerYear),"")</f>
        <v/>
      </c>
      <c r="J10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73" t="str">
        <f ca="1">IF(PaymentSchedule[[#This Row],[PMT NO]]&lt;&gt;"",SUM(INDEX(PaymentSchedule[INTEREST],1,1):PaymentSchedule[[#This Row],[INTEREST]]),"")</f>
        <v/>
      </c>
    </row>
    <row r="101" spans="2:11" x14ac:dyDescent="0.25">
      <c r="B101" s="74" t="str">
        <f ca="1">IF(LoanIsGood,IF(ROW()-ROW(PaymentSchedule[[#Headers],[PMT NO]])&gt;ScheduledNumberOfPayments,"",ROW()-ROW(PaymentSchedule[[#Headers],[PMT NO]])),"")</f>
        <v/>
      </c>
      <c r="C101" s="72" t="str">
        <f ca="1">IF(PaymentSchedule[[#This Row],[PMT NO]]&lt;&gt;"",EOMONTH(LoanStartDate,ROW(PaymentSchedule[[#This Row],[PMT NO]])-ROW(PaymentSchedule[[#Headers],[PMT NO]])-2)+DAY(LoanStartDate),"")</f>
        <v/>
      </c>
      <c r="D10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1" s="73" t="str">
        <f ca="1">IF(PaymentSchedule[[#This Row],[PMT NO]]&lt;&gt;"",ScheduledPayment,"")</f>
        <v/>
      </c>
      <c r="F10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73" t="str">
        <f ca="1">IF(PaymentSchedule[[#This Row],[PMT NO]]&lt;&gt;"",PaymentSchedule[[#This Row],[TOTAL PAYMENT]]-PaymentSchedule[[#This Row],[INTEREST]],"")</f>
        <v/>
      </c>
      <c r="I101" s="73" t="str">
        <f ca="1">IF(PaymentSchedule[[#This Row],[PMT NO]]&lt;&gt;"",PaymentSchedule[[#This Row],[BEGINNING BALANCE]]*(InterestRate/PaymentsPerYear),"")</f>
        <v/>
      </c>
      <c r="J10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73" t="str">
        <f ca="1">IF(PaymentSchedule[[#This Row],[PMT NO]]&lt;&gt;"",SUM(INDEX(PaymentSchedule[INTEREST],1,1):PaymentSchedule[[#This Row],[INTEREST]]),"")</f>
        <v/>
      </c>
    </row>
    <row r="102" spans="2:11" x14ac:dyDescent="0.25">
      <c r="B102" s="74" t="str">
        <f ca="1">IF(LoanIsGood,IF(ROW()-ROW(PaymentSchedule[[#Headers],[PMT NO]])&gt;ScheduledNumberOfPayments,"",ROW()-ROW(PaymentSchedule[[#Headers],[PMT NO]])),"")</f>
        <v/>
      </c>
      <c r="C102" s="72" t="str">
        <f ca="1">IF(PaymentSchedule[[#This Row],[PMT NO]]&lt;&gt;"",EOMONTH(LoanStartDate,ROW(PaymentSchedule[[#This Row],[PMT NO]])-ROW(PaymentSchedule[[#Headers],[PMT NO]])-2)+DAY(LoanStartDate),"")</f>
        <v/>
      </c>
      <c r="D10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2" s="73" t="str">
        <f ca="1">IF(PaymentSchedule[[#This Row],[PMT NO]]&lt;&gt;"",ScheduledPayment,"")</f>
        <v/>
      </c>
      <c r="F10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73" t="str">
        <f ca="1">IF(PaymentSchedule[[#This Row],[PMT NO]]&lt;&gt;"",PaymentSchedule[[#This Row],[TOTAL PAYMENT]]-PaymentSchedule[[#This Row],[INTEREST]],"")</f>
        <v/>
      </c>
      <c r="I102" s="73" t="str">
        <f ca="1">IF(PaymentSchedule[[#This Row],[PMT NO]]&lt;&gt;"",PaymentSchedule[[#This Row],[BEGINNING BALANCE]]*(InterestRate/PaymentsPerYear),"")</f>
        <v/>
      </c>
      <c r="J10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73" t="str">
        <f ca="1">IF(PaymentSchedule[[#This Row],[PMT NO]]&lt;&gt;"",SUM(INDEX(PaymentSchedule[INTEREST],1,1):PaymentSchedule[[#This Row],[INTEREST]]),"")</f>
        <v/>
      </c>
    </row>
    <row r="103" spans="2:11" x14ac:dyDescent="0.25">
      <c r="B103" s="74" t="str">
        <f ca="1">IF(LoanIsGood,IF(ROW()-ROW(PaymentSchedule[[#Headers],[PMT NO]])&gt;ScheduledNumberOfPayments,"",ROW()-ROW(PaymentSchedule[[#Headers],[PMT NO]])),"")</f>
        <v/>
      </c>
      <c r="C103" s="72" t="str">
        <f ca="1">IF(PaymentSchedule[[#This Row],[PMT NO]]&lt;&gt;"",EOMONTH(LoanStartDate,ROW(PaymentSchedule[[#This Row],[PMT NO]])-ROW(PaymentSchedule[[#Headers],[PMT NO]])-2)+DAY(LoanStartDate),"")</f>
        <v/>
      </c>
      <c r="D10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3" s="73" t="str">
        <f ca="1">IF(PaymentSchedule[[#This Row],[PMT NO]]&lt;&gt;"",ScheduledPayment,"")</f>
        <v/>
      </c>
      <c r="F10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73" t="str">
        <f ca="1">IF(PaymentSchedule[[#This Row],[PMT NO]]&lt;&gt;"",PaymentSchedule[[#This Row],[TOTAL PAYMENT]]-PaymentSchedule[[#This Row],[INTEREST]],"")</f>
        <v/>
      </c>
      <c r="I103" s="73" t="str">
        <f ca="1">IF(PaymentSchedule[[#This Row],[PMT NO]]&lt;&gt;"",PaymentSchedule[[#This Row],[BEGINNING BALANCE]]*(InterestRate/PaymentsPerYear),"")</f>
        <v/>
      </c>
      <c r="J10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73" t="str">
        <f ca="1">IF(PaymentSchedule[[#This Row],[PMT NO]]&lt;&gt;"",SUM(INDEX(PaymentSchedule[INTEREST],1,1):PaymentSchedule[[#This Row],[INTEREST]]),"")</f>
        <v/>
      </c>
    </row>
    <row r="104" spans="2:11" x14ac:dyDescent="0.25">
      <c r="B104" s="74" t="str">
        <f ca="1">IF(LoanIsGood,IF(ROW()-ROW(PaymentSchedule[[#Headers],[PMT NO]])&gt;ScheduledNumberOfPayments,"",ROW()-ROW(PaymentSchedule[[#Headers],[PMT NO]])),"")</f>
        <v/>
      </c>
      <c r="C104" s="72" t="str">
        <f ca="1">IF(PaymentSchedule[[#This Row],[PMT NO]]&lt;&gt;"",EOMONTH(LoanStartDate,ROW(PaymentSchedule[[#This Row],[PMT NO]])-ROW(PaymentSchedule[[#Headers],[PMT NO]])-2)+DAY(LoanStartDate),"")</f>
        <v/>
      </c>
      <c r="D10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4" s="73" t="str">
        <f ca="1">IF(PaymentSchedule[[#This Row],[PMT NO]]&lt;&gt;"",ScheduledPayment,"")</f>
        <v/>
      </c>
      <c r="F10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73" t="str">
        <f ca="1">IF(PaymentSchedule[[#This Row],[PMT NO]]&lt;&gt;"",PaymentSchedule[[#This Row],[TOTAL PAYMENT]]-PaymentSchedule[[#This Row],[INTEREST]],"")</f>
        <v/>
      </c>
      <c r="I104" s="73" t="str">
        <f ca="1">IF(PaymentSchedule[[#This Row],[PMT NO]]&lt;&gt;"",PaymentSchedule[[#This Row],[BEGINNING BALANCE]]*(InterestRate/PaymentsPerYear),"")</f>
        <v/>
      </c>
      <c r="J10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73" t="str">
        <f ca="1">IF(PaymentSchedule[[#This Row],[PMT NO]]&lt;&gt;"",SUM(INDEX(PaymentSchedule[INTEREST],1,1):PaymentSchedule[[#This Row],[INTEREST]]),"")</f>
        <v/>
      </c>
    </row>
    <row r="105" spans="2:11" x14ac:dyDescent="0.25">
      <c r="B105" s="74" t="str">
        <f ca="1">IF(LoanIsGood,IF(ROW()-ROW(PaymentSchedule[[#Headers],[PMT NO]])&gt;ScheduledNumberOfPayments,"",ROW()-ROW(PaymentSchedule[[#Headers],[PMT NO]])),"")</f>
        <v/>
      </c>
      <c r="C105" s="72" t="str">
        <f ca="1">IF(PaymentSchedule[[#This Row],[PMT NO]]&lt;&gt;"",EOMONTH(LoanStartDate,ROW(PaymentSchedule[[#This Row],[PMT NO]])-ROW(PaymentSchedule[[#Headers],[PMT NO]])-2)+DAY(LoanStartDate),"")</f>
        <v/>
      </c>
      <c r="D10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5" s="73" t="str">
        <f ca="1">IF(PaymentSchedule[[#This Row],[PMT NO]]&lt;&gt;"",ScheduledPayment,"")</f>
        <v/>
      </c>
      <c r="F10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73" t="str">
        <f ca="1">IF(PaymentSchedule[[#This Row],[PMT NO]]&lt;&gt;"",PaymentSchedule[[#This Row],[TOTAL PAYMENT]]-PaymentSchedule[[#This Row],[INTEREST]],"")</f>
        <v/>
      </c>
      <c r="I105" s="73" t="str">
        <f ca="1">IF(PaymentSchedule[[#This Row],[PMT NO]]&lt;&gt;"",PaymentSchedule[[#This Row],[BEGINNING BALANCE]]*(InterestRate/PaymentsPerYear),"")</f>
        <v/>
      </c>
      <c r="J10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73" t="str">
        <f ca="1">IF(PaymentSchedule[[#This Row],[PMT NO]]&lt;&gt;"",SUM(INDEX(PaymentSchedule[INTEREST],1,1):PaymentSchedule[[#This Row],[INTEREST]]),"")</f>
        <v/>
      </c>
    </row>
    <row r="106" spans="2:11" x14ac:dyDescent="0.25">
      <c r="B106" s="74" t="str">
        <f ca="1">IF(LoanIsGood,IF(ROW()-ROW(PaymentSchedule[[#Headers],[PMT NO]])&gt;ScheduledNumberOfPayments,"",ROW()-ROW(PaymentSchedule[[#Headers],[PMT NO]])),"")</f>
        <v/>
      </c>
      <c r="C106" s="72" t="str">
        <f ca="1">IF(PaymentSchedule[[#This Row],[PMT NO]]&lt;&gt;"",EOMONTH(LoanStartDate,ROW(PaymentSchedule[[#This Row],[PMT NO]])-ROW(PaymentSchedule[[#Headers],[PMT NO]])-2)+DAY(LoanStartDate),"")</f>
        <v/>
      </c>
      <c r="D10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6" s="73" t="str">
        <f ca="1">IF(PaymentSchedule[[#This Row],[PMT NO]]&lt;&gt;"",ScheduledPayment,"")</f>
        <v/>
      </c>
      <c r="F10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73" t="str">
        <f ca="1">IF(PaymentSchedule[[#This Row],[PMT NO]]&lt;&gt;"",PaymentSchedule[[#This Row],[TOTAL PAYMENT]]-PaymentSchedule[[#This Row],[INTEREST]],"")</f>
        <v/>
      </c>
      <c r="I106" s="73" t="str">
        <f ca="1">IF(PaymentSchedule[[#This Row],[PMT NO]]&lt;&gt;"",PaymentSchedule[[#This Row],[BEGINNING BALANCE]]*(InterestRate/PaymentsPerYear),"")</f>
        <v/>
      </c>
      <c r="J10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73" t="str">
        <f ca="1">IF(PaymentSchedule[[#This Row],[PMT NO]]&lt;&gt;"",SUM(INDEX(PaymentSchedule[INTEREST],1,1):PaymentSchedule[[#This Row],[INTEREST]]),"")</f>
        <v/>
      </c>
    </row>
    <row r="107" spans="2:11" x14ac:dyDescent="0.25">
      <c r="B107" s="74" t="str">
        <f ca="1">IF(LoanIsGood,IF(ROW()-ROW(PaymentSchedule[[#Headers],[PMT NO]])&gt;ScheduledNumberOfPayments,"",ROW()-ROW(PaymentSchedule[[#Headers],[PMT NO]])),"")</f>
        <v/>
      </c>
      <c r="C107" s="72" t="str">
        <f ca="1">IF(PaymentSchedule[[#This Row],[PMT NO]]&lt;&gt;"",EOMONTH(LoanStartDate,ROW(PaymentSchedule[[#This Row],[PMT NO]])-ROW(PaymentSchedule[[#Headers],[PMT NO]])-2)+DAY(LoanStartDate),"")</f>
        <v/>
      </c>
      <c r="D10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7" s="73" t="str">
        <f ca="1">IF(PaymentSchedule[[#This Row],[PMT NO]]&lt;&gt;"",ScheduledPayment,"")</f>
        <v/>
      </c>
      <c r="F10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73" t="str">
        <f ca="1">IF(PaymentSchedule[[#This Row],[PMT NO]]&lt;&gt;"",PaymentSchedule[[#This Row],[TOTAL PAYMENT]]-PaymentSchedule[[#This Row],[INTEREST]],"")</f>
        <v/>
      </c>
      <c r="I107" s="73" t="str">
        <f ca="1">IF(PaymentSchedule[[#This Row],[PMT NO]]&lt;&gt;"",PaymentSchedule[[#This Row],[BEGINNING BALANCE]]*(InterestRate/PaymentsPerYear),"")</f>
        <v/>
      </c>
      <c r="J10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73" t="str">
        <f ca="1">IF(PaymentSchedule[[#This Row],[PMT NO]]&lt;&gt;"",SUM(INDEX(PaymentSchedule[INTEREST],1,1):PaymentSchedule[[#This Row],[INTEREST]]),"")</f>
        <v/>
      </c>
    </row>
    <row r="108" spans="2:11" x14ac:dyDescent="0.25">
      <c r="B108" s="74" t="str">
        <f ca="1">IF(LoanIsGood,IF(ROW()-ROW(PaymentSchedule[[#Headers],[PMT NO]])&gt;ScheduledNumberOfPayments,"",ROW()-ROW(PaymentSchedule[[#Headers],[PMT NO]])),"")</f>
        <v/>
      </c>
      <c r="C108" s="72" t="str">
        <f ca="1">IF(PaymentSchedule[[#This Row],[PMT NO]]&lt;&gt;"",EOMONTH(LoanStartDate,ROW(PaymentSchedule[[#This Row],[PMT NO]])-ROW(PaymentSchedule[[#Headers],[PMT NO]])-2)+DAY(LoanStartDate),"")</f>
        <v/>
      </c>
      <c r="D10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8" s="73" t="str">
        <f ca="1">IF(PaymentSchedule[[#This Row],[PMT NO]]&lt;&gt;"",ScheduledPayment,"")</f>
        <v/>
      </c>
      <c r="F10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73" t="str">
        <f ca="1">IF(PaymentSchedule[[#This Row],[PMT NO]]&lt;&gt;"",PaymentSchedule[[#This Row],[TOTAL PAYMENT]]-PaymentSchedule[[#This Row],[INTEREST]],"")</f>
        <v/>
      </c>
      <c r="I108" s="73" t="str">
        <f ca="1">IF(PaymentSchedule[[#This Row],[PMT NO]]&lt;&gt;"",PaymentSchedule[[#This Row],[BEGINNING BALANCE]]*(InterestRate/PaymentsPerYear),"")</f>
        <v/>
      </c>
      <c r="J10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73" t="str">
        <f ca="1">IF(PaymentSchedule[[#This Row],[PMT NO]]&lt;&gt;"",SUM(INDEX(PaymentSchedule[INTEREST],1,1):PaymentSchedule[[#This Row],[INTEREST]]),"")</f>
        <v/>
      </c>
    </row>
    <row r="109" spans="2:11" x14ac:dyDescent="0.25">
      <c r="B109" s="74" t="str">
        <f ca="1">IF(LoanIsGood,IF(ROW()-ROW(PaymentSchedule[[#Headers],[PMT NO]])&gt;ScheduledNumberOfPayments,"",ROW()-ROW(PaymentSchedule[[#Headers],[PMT NO]])),"")</f>
        <v/>
      </c>
      <c r="C109" s="72" t="str">
        <f ca="1">IF(PaymentSchedule[[#This Row],[PMT NO]]&lt;&gt;"",EOMONTH(LoanStartDate,ROW(PaymentSchedule[[#This Row],[PMT NO]])-ROW(PaymentSchedule[[#Headers],[PMT NO]])-2)+DAY(LoanStartDate),"")</f>
        <v/>
      </c>
      <c r="D10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09" s="73" t="str">
        <f ca="1">IF(PaymentSchedule[[#This Row],[PMT NO]]&lt;&gt;"",ScheduledPayment,"")</f>
        <v/>
      </c>
      <c r="F10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73" t="str">
        <f ca="1">IF(PaymentSchedule[[#This Row],[PMT NO]]&lt;&gt;"",PaymentSchedule[[#This Row],[TOTAL PAYMENT]]-PaymentSchedule[[#This Row],[INTEREST]],"")</f>
        <v/>
      </c>
      <c r="I109" s="73" t="str">
        <f ca="1">IF(PaymentSchedule[[#This Row],[PMT NO]]&lt;&gt;"",PaymentSchedule[[#This Row],[BEGINNING BALANCE]]*(InterestRate/PaymentsPerYear),"")</f>
        <v/>
      </c>
      <c r="J10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73" t="str">
        <f ca="1">IF(PaymentSchedule[[#This Row],[PMT NO]]&lt;&gt;"",SUM(INDEX(PaymentSchedule[INTEREST],1,1):PaymentSchedule[[#This Row],[INTEREST]]),"")</f>
        <v/>
      </c>
    </row>
    <row r="110" spans="2:11" x14ac:dyDescent="0.25">
      <c r="B110" s="74" t="str">
        <f ca="1">IF(LoanIsGood,IF(ROW()-ROW(PaymentSchedule[[#Headers],[PMT NO]])&gt;ScheduledNumberOfPayments,"",ROW()-ROW(PaymentSchedule[[#Headers],[PMT NO]])),"")</f>
        <v/>
      </c>
      <c r="C110" s="72" t="str">
        <f ca="1">IF(PaymentSchedule[[#This Row],[PMT NO]]&lt;&gt;"",EOMONTH(LoanStartDate,ROW(PaymentSchedule[[#This Row],[PMT NO]])-ROW(PaymentSchedule[[#Headers],[PMT NO]])-2)+DAY(LoanStartDate),"")</f>
        <v/>
      </c>
      <c r="D11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0" s="73" t="str">
        <f ca="1">IF(PaymentSchedule[[#This Row],[PMT NO]]&lt;&gt;"",ScheduledPayment,"")</f>
        <v/>
      </c>
      <c r="F11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73" t="str">
        <f ca="1">IF(PaymentSchedule[[#This Row],[PMT NO]]&lt;&gt;"",PaymentSchedule[[#This Row],[TOTAL PAYMENT]]-PaymentSchedule[[#This Row],[INTEREST]],"")</f>
        <v/>
      </c>
      <c r="I110" s="73" t="str">
        <f ca="1">IF(PaymentSchedule[[#This Row],[PMT NO]]&lt;&gt;"",PaymentSchedule[[#This Row],[BEGINNING BALANCE]]*(InterestRate/PaymentsPerYear),"")</f>
        <v/>
      </c>
      <c r="J11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73" t="str">
        <f ca="1">IF(PaymentSchedule[[#This Row],[PMT NO]]&lt;&gt;"",SUM(INDEX(PaymentSchedule[INTEREST],1,1):PaymentSchedule[[#This Row],[INTEREST]]),"")</f>
        <v/>
      </c>
    </row>
    <row r="111" spans="2:11" x14ac:dyDescent="0.25">
      <c r="B111" s="74" t="str">
        <f ca="1">IF(LoanIsGood,IF(ROW()-ROW(PaymentSchedule[[#Headers],[PMT NO]])&gt;ScheduledNumberOfPayments,"",ROW()-ROW(PaymentSchedule[[#Headers],[PMT NO]])),"")</f>
        <v/>
      </c>
      <c r="C111" s="72" t="str">
        <f ca="1">IF(PaymentSchedule[[#This Row],[PMT NO]]&lt;&gt;"",EOMONTH(LoanStartDate,ROW(PaymentSchedule[[#This Row],[PMT NO]])-ROW(PaymentSchedule[[#Headers],[PMT NO]])-2)+DAY(LoanStartDate),"")</f>
        <v/>
      </c>
      <c r="D11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1" s="73" t="str">
        <f ca="1">IF(PaymentSchedule[[#This Row],[PMT NO]]&lt;&gt;"",ScheduledPayment,"")</f>
        <v/>
      </c>
      <c r="F11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73" t="str">
        <f ca="1">IF(PaymentSchedule[[#This Row],[PMT NO]]&lt;&gt;"",PaymentSchedule[[#This Row],[TOTAL PAYMENT]]-PaymentSchedule[[#This Row],[INTEREST]],"")</f>
        <v/>
      </c>
      <c r="I111" s="73" t="str">
        <f ca="1">IF(PaymentSchedule[[#This Row],[PMT NO]]&lt;&gt;"",PaymentSchedule[[#This Row],[BEGINNING BALANCE]]*(InterestRate/PaymentsPerYear),"")</f>
        <v/>
      </c>
      <c r="J11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73" t="str">
        <f ca="1">IF(PaymentSchedule[[#This Row],[PMT NO]]&lt;&gt;"",SUM(INDEX(PaymentSchedule[INTEREST],1,1):PaymentSchedule[[#This Row],[INTEREST]]),"")</f>
        <v/>
      </c>
    </row>
    <row r="112" spans="2:11" x14ac:dyDescent="0.25">
      <c r="B112" s="74" t="str">
        <f ca="1">IF(LoanIsGood,IF(ROW()-ROW(PaymentSchedule[[#Headers],[PMT NO]])&gt;ScheduledNumberOfPayments,"",ROW()-ROW(PaymentSchedule[[#Headers],[PMT NO]])),"")</f>
        <v/>
      </c>
      <c r="C112" s="72" t="str">
        <f ca="1">IF(PaymentSchedule[[#This Row],[PMT NO]]&lt;&gt;"",EOMONTH(LoanStartDate,ROW(PaymentSchedule[[#This Row],[PMT NO]])-ROW(PaymentSchedule[[#Headers],[PMT NO]])-2)+DAY(LoanStartDate),"")</f>
        <v/>
      </c>
      <c r="D11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2" s="73" t="str">
        <f ca="1">IF(PaymentSchedule[[#This Row],[PMT NO]]&lt;&gt;"",ScheduledPayment,"")</f>
        <v/>
      </c>
      <c r="F11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73" t="str">
        <f ca="1">IF(PaymentSchedule[[#This Row],[PMT NO]]&lt;&gt;"",PaymentSchedule[[#This Row],[TOTAL PAYMENT]]-PaymentSchedule[[#This Row],[INTEREST]],"")</f>
        <v/>
      </c>
      <c r="I112" s="73" t="str">
        <f ca="1">IF(PaymentSchedule[[#This Row],[PMT NO]]&lt;&gt;"",PaymentSchedule[[#This Row],[BEGINNING BALANCE]]*(InterestRate/PaymentsPerYear),"")</f>
        <v/>
      </c>
      <c r="J11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73" t="str">
        <f ca="1">IF(PaymentSchedule[[#This Row],[PMT NO]]&lt;&gt;"",SUM(INDEX(PaymentSchedule[INTEREST],1,1):PaymentSchedule[[#This Row],[INTEREST]]),"")</f>
        <v/>
      </c>
    </row>
    <row r="113" spans="2:11" x14ac:dyDescent="0.25">
      <c r="B113" s="74" t="str">
        <f ca="1">IF(LoanIsGood,IF(ROW()-ROW(PaymentSchedule[[#Headers],[PMT NO]])&gt;ScheduledNumberOfPayments,"",ROW()-ROW(PaymentSchedule[[#Headers],[PMT NO]])),"")</f>
        <v/>
      </c>
      <c r="C113" s="72" t="str">
        <f ca="1">IF(PaymentSchedule[[#This Row],[PMT NO]]&lt;&gt;"",EOMONTH(LoanStartDate,ROW(PaymentSchedule[[#This Row],[PMT NO]])-ROW(PaymentSchedule[[#Headers],[PMT NO]])-2)+DAY(LoanStartDate),"")</f>
        <v/>
      </c>
      <c r="D11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3" s="73" t="str">
        <f ca="1">IF(PaymentSchedule[[#This Row],[PMT NO]]&lt;&gt;"",ScheduledPayment,"")</f>
        <v/>
      </c>
      <c r="F11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73" t="str">
        <f ca="1">IF(PaymentSchedule[[#This Row],[PMT NO]]&lt;&gt;"",PaymentSchedule[[#This Row],[TOTAL PAYMENT]]-PaymentSchedule[[#This Row],[INTEREST]],"")</f>
        <v/>
      </c>
      <c r="I113" s="73" t="str">
        <f ca="1">IF(PaymentSchedule[[#This Row],[PMT NO]]&lt;&gt;"",PaymentSchedule[[#This Row],[BEGINNING BALANCE]]*(InterestRate/PaymentsPerYear),"")</f>
        <v/>
      </c>
      <c r="J11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73" t="str">
        <f ca="1">IF(PaymentSchedule[[#This Row],[PMT NO]]&lt;&gt;"",SUM(INDEX(PaymentSchedule[INTEREST],1,1):PaymentSchedule[[#This Row],[INTEREST]]),"")</f>
        <v/>
      </c>
    </row>
    <row r="114" spans="2:11" x14ac:dyDescent="0.25">
      <c r="B114" s="74" t="str">
        <f ca="1">IF(LoanIsGood,IF(ROW()-ROW(PaymentSchedule[[#Headers],[PMT NO]])&gt;ScheduledNumberOfPayments,"",ROW()-ROW(PaymentSchedule[[#Headers],[PMT NO]])),"")</f>
        <v/>
      </c>
      <c r="C114" s="72" t="str">
        <f ca="1">IF(PaymentSchedule[[#This Row],[PMT NO]]&lt;&gt;"",EOMONTH(LoanStartDate,ROW(PaymentSchedule[[#This Row],[PMT NO]])-ROW(PaymentSchedule[[#Headers],[PMT NO]])-2)+DAY(LoanStartDate),"")</f>
        <v/>
      </c>
      <c r="D11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4" s="73" t="str">
        <f ca="1">IF(PaymentSchedule[[#This Row],[PMT NO]]&lt;&gt;"",ScheduledPayment,"")</f>
        <v/>
      </c>
      <c r="F11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73" t="str">
        <f ca="1">IF(PaymentSchedule[[#This Row],[PMT NO]]&lt;&gt;"",PaymentSchedule[[#This Row],[TOTAL PAYMENT]]-PaymentSchedule[[#This Row],[INTEREST]],"")</f>
        <v/>
      </c>
      <c r="I114" s="73" t="str">
        <f ca="1">IF(PaymentSchedule[[#This Row],[PMT NO]]&lt;&gt;"",PaymentSchedule[[#This Row],[BEGINNING BALANCE]]*(InterestRate/PaymentsPerYear),"")</f>
        <v/>
      </c>
      <c r="J11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73" t="str">
        <f ca="1">IF(PaymentSchedule[[#This Row],[PMT NO]]&lt;&gt;"",SUM(INDEX(PaymentSchedule[INTEREST],1,1):PaymentSchedule[[#This Row],[INTEREST]]),"")</f>
        <v/>
      </c>
    </row>
    <row r="115" spans="2:11" x14ac:dyDescent="0.25">
      <c r="B115" s="74" t="str">
        <f ca="1">IF(LoanIsGood,IF(ROW()-ROW(PaymentSchedule[[#Headers],[PMT NO]])&gt;ScheduledNumberOfPayments,"",ROW()-ROW(PaymentSchedule[[#Headers],[PMT NO]])),"")</f>
        <v/>
      </c>
      <c r="C115" s="72" t="str">
        <f ca="1">IF(PaymentSchedule[[#This Row],[PMT NO]]&lt;&gt;"",EOMONTH(LoanStartDate,ROW(PaymentSchedule[[#This Row],[PMT NO]])-ROW(PaymentSchedule[[#Headers],[PMT NO]])-2)+DAY(LoanStartDate),"")</f>
        <v/>
      </c>
      <c r="D11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5" s="73" t="str">
        <f ca="1">IF(PaymentSchedule[[#This Row],[PMT NO]]&lt;&gt;"",ScheduledPayment,"")</f>
        <v/>
      </c>
      <c r="F11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73" t="str">
        <f ca="1">IF(PaymentSchedule[[#This Row],[PMT NO]]&lt;&gt;"",PaymentSchedule[[#This Row],[TOTAL PAYMENT]]-PaymentSchedule[[#This Row],[INTEREST]],"")</f>
        <v/>
      </c>
      <c r="I115" s="73" t="str">
        <f ca="1">IF(PaymentSchedule[[#This Row],[PMT NO]]&lt;&gt;"",PaymentSchedule[[#This Row],[BEGINNING BALANCE]]*(InterestRate/PaymentsPerYear),"")</f>
        <v/>
      </c>
      <c r="J11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73" t="str">
        <f ca="1">IF(PaymentSchedule[[#This Row],[PMT NO]]&lt;&gt;"",SUM(INDEX(PaymentSchedule[INTEREST],1,1):PaymentSchedule[[#This Row],[INTEREST]]),"")</f>
        <v/>
      </c>
    </row>
    <row r="116" spans="2:11" x14ac:dyDescent="0.25">
      <c r="B116" s="74" t="str">
        <f ca="1">IF(LoanIsGood,IF(ROW()-ROW(PaymentSchedule[[#Headers],[PMT NO]])&gt;ScheduledNumberOfPayments,"",ROW()-ROW(PaymentSchedule[[#Headers],[PMT NO]])),"")</f>
        <v/>
      </c>
      <c r="C116" s="72" t="str">
        <f ca="1">IF(PaymentSchedule[[#This Row],[PMT NO]]&lt;&gt;"",EOMONTH(LoanStartDate,ROW(PaymentSchedule[[#This Row],[PMT NO]])-ROW(PaymentSchedule[[#Headers],[PMT NO]])-2)+DAY(LoanStartDate),"")</f>
        <v/>
      </c>
      <c r="D11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6" s="73" t="str">
        <f ca="1">IF(PaymentSchedule[[#This Row],[PMT NO]]&lt;&gt;"",ScheduledPayment,"")</f>
        <v/>
      </c>
      <c r="F11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73" t="str">
        <f ca="1">IF(PaymentSchedule[[#This Row],[PMT NO]]&lt;&gt;"",PaymentSchedule[[#This Row],[TOTAL PAYMENT]]-PaymentSchedule[[#This Row],[INTEREST]],"")</f>
        <v/>
      </c>
      <c r="I116" s="73" t="str">
        <f ca="1">IF(PaymentSchedule[[#This Row],[PMT NO]]&lt;&gt;"",PaymentSchedule[[#This Row],[BEGINNING BALANCE]]*(InterestRate/PaymentsPerYear),"")</f>
        <v/>
      </c>
      <c r="J11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73" t="str">
        <f ca="1">IF(PaymentSchedule[[#This Row],[PMT NO]]&lt;&gt;"",SUM(INDEX(PaymentSchedule[INTEREST],1,1):PaymentSchedule[[#This Row],[INTEREST]]),"")</f>
        <v/>
      </c>
    </row>
    <row r="117" spans="2:11" x14ac:dyDescent="0.25">
      <c r="B117" s="74" t="str">
        <f ca="1">IF(LoanIsGood,IF(ROW()-ROW(PaymentSchedule[[#Headers],[PMT NO]])&gt;ScheduledNumberOfPayments,"",ROW()-ROW(PaymentSchedule[[#Headers],[PMT NO]])),"")</f>
        <v/>
      </c>
      <c r="C117" s="72" t="str">
        <f ca="1">IF(PaymentSchedule[[#This Row],[PMT NO]]&lt;&gt;"",EOMONTH(LoanStartDate,ROW(PaymentSchedule[[#This Row],[PMT NO]])-ROW(PaymentSchedule[[#Headers],[PMT NO]])-2)+DAY(LoanStartDate),"")</f>
        <v/>
      </c>
      <c r="D11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7" s="73" t="str">
        <f ca="1">IF(PaymentSchedule[[#This Row],[PMT NO]]&lt;&gt;"",ScheduledPayment,"")</f>
        <v/>
      </c>
      <c r="F11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73" t="str">
        <f ca="1">IF(PaymentSchedule[[#This Row],[PMT NO]]&lt;&gt;"",PaymentSchedule[[#This Row],[TOTAL PAYMENT]]-PaymentSchedule[[#This Row],[INTEREST]],"")</f>
        <v/>
      </c>
      <c r="I117" s="73" t="str">
        <f ca="1">IF(PaymentSchedule[[#This Row],[PMT NO]]&lt;&gt;"",PaymentSchedule[[#This Row],[BEGINNING BALANCE]]*(InterestRate/PaymentsPerYear),"")</f>
        <v/>
      </c>
      <c r="J11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73" t="str">
        <f ca="1">IF(PaymentSchedule[[#This Row],[PMT NO]]&lt;&gt;"",SUM(INDEX(PaymentSchedule[INTEREST],1,1):PaymentSchedule[[#This Row],[INTEREST]]),"")</f>
        <v/>
      </c>
    </row>
    <row r="118" spans="2:11" x14ac:dyDescent="0.25">
      <c r="B118" s="74" t="str">
        <f ca="1">IF(LoanIsGood,IF(ROW()-ROW(PaymentSchedule[[#Headers],[PMT NO]])&gt;ScheduledNumberOfPayments,"",ROW()-ROW(PaymentSchedule[[#Headers],[PMT NO]])),"")</f>
        <v/>
      </c>
      <c r="C118" s="72" t="str">
        <f ca="1">IF(PaymentSchedule[[#This Row],[PMT NO]]&lt;&gt;"",EOMONTH(LoanStartDate,ROW(PaymentSchedule[[#This Row],[PMT NO]])-ROW(PaymentSchedule[[#Headers],[PMT NO]])-2)+DAY(LoanStartDate),"")</f>
        <v/>
      </c>
      <c r="D11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8" s="73" t="str">
        <f ca="1">IF(PaymentSchedule[[#This Row],[PMT NO]]&lt;&gt;"",ScheduledPayment,"")</f>
        <v/>
      </c>
      <c r="F11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73" t="str">
        <f ca="1">IF(PaymentSchedule[[#This Row],[PMT NO]]&lt;&gt;"",PaymentSchedule[[#This Row],[TOTAL PAYMENT]]-PaymentSchedule[[#This Row],[INTEREST]],"")</f>
        <v/>
      </c>
      <c r="I118" s="73" t="str">
        <f ca="1">IF(PaymentSchedule[[#This Row],[PMT NO]]&lt;&gt;"",PaymentSchedule[[#This Row],[BEGINNING BALANCE]]*(InterestRate/PaymentsPerYear),"")</f>
        <v/>
      </c>
      <c r="J11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73" t="str">
        <f ca="1">IF(PaymentSchedule[[#This Row],[PMT NO]]&lt;&gt;"",SUM(INDEX(PaymentSchedule[INTEREST],1,1):PaymentSchedule[[#This Row],[INTEREST]]),"")</f>
        <v/>
      </c>
    </row>
    <row r="119" spans="2:11" x14ac:dyDescent="0.25">
      <c r="B119" s="74" t="str">
        <f ca="1">IF(LoanIsGood,IF(ROW()-ROW(PaymentSchedule[[#Headers],[PMT NO]])&gt;ScheduledNumberOfPayments,"",ROW()-ROW(PaymentSchedule[[#Headers],[PMT NO]])),"")</f>
        <v/>
      </c>
      <c r="C119" s="72" t="str">
        <f ca="1">IF(PaymentSchedule[[#This Row],[PMT NO]]&lt;&gt;"",EOMONTH(LoanStartDate,ROW(PaymentSchedule[[#This Row],[PMT NO]])-ROW(PaymentSchedule[[#Headers],[PMT NO]])-2)+DAY(LoanStartDate),"")</f>
        <v/>
      </c>
      <c r="D11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19" s="73" t="str">
        <f ca="1">IF(PaymentSchedule[[#This Row],[PMT NO]]&lt;&gt;"",ScheduledPayment,"")</f>
        <v/>
      </c>
      <c r="F11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73" t="str">
        <f ca="1">IF(PaymentSchedule[[#This Row],[PMT NO]]&lt;&gt;"",PaymentSchedule[[#This Row],[TOTAL PAYMENT]]-PaymentSchedule[[#This Row],[INTEREST]],"")</f>
        <v/>
      </c>
      <c r="I119" s="73" t="str">
        <f ca="1">IF(PaymentSchedule[[#This Row],[PMT NO]]&lt;&gt;"",PaymentSchedule[[#This Row],[BEGINNING BALANCE]]*(InterestRate/PaymentsPerYear),"")</f>
        <v/>
      </c>
      <c r="J11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73" t="str">
        <f ca="1">IF(PaymentSchedule[[#This Row],[PMT NO]]&lt;&gt;"",SUM(INDEX(PaymentSchedule[INTEREST],1,1):PaymentSchedule[[#This Row],[INTEREST]]),"")</f>
        <v/>
      </c>
    </row>
    <row r="120" spans="2:11" x14ac:dyDescent="0.25">
      <c r="B120" s="74" t="str">
        <f ca="1">IF(LoanIsGood,IF(ROW()-ROW(PaymentSchedule[[#Headers],[PMT NO]])&gt;ScheduledNumberOfPayments,"",ROW()-ROW(PaymentSchedule[[#Headers],[PMT NO]])),"")</f>
        <v/>
      </c>
      <c r="C120" s="72" t="str">
        <f ca="1">IF(PaymentSchedule[[#This Row],[PMT NO]]&lt;&gt;"",EOMONTH(LoanStartDate,ROW(PaymentSchedule[[#This Row],[PMT NO]])-ROW(PaymentSchedule[[#Headers],[PMT NO]])-2)+DAY(LoanStartDate),"")</f>
        <v/>
      </c>
      <c r="D12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0" s="73" t="str">
        <f ca="1">IF(PaymentSchedule[[#This Row],[PMT NO]]&lt;&gt;"",ScheduledPayment,"")</f>
        <v/>
      </c>
      <c r="F12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73" t="str">
        <f ca="1">IF(PaymentSchedule[[#This Row],[PMT NO]]&lt;&gt;"",PaymentSchedule[[#This Row],[TOTAL PAYMENT]]-PaymentSchedule[[#This Row],[INTEREST]],"")</f>
        <v/>
      </c>
      <c r="I120" s="73" t="str">
        <f ca="1">IF(PaymentSchedule[[#This Row],[PMT NO]]&lt;&gt;"",PaymentSchedule[[#This Row],[BEGINNING BALANCE]]*(InterestRate/PaymentsPerYear),"")</f>
        <v/>
      </c>
      <c r="J12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73" t="str">
        <f ca="1">IF(PaymentSchedule[[#This Row],[PMT NO]]&lt;&gt;"",SUM(INDEX(PaymentSchedule[INTEREST],1,1):PaymentSchedule[[#This Row],[INTEREST]]),"")</f>
        <v/>
      </c>
    </row>
    <row r="121" spans="2:11" x14ac:dyDescent="0.25">
      <c r="B121" s="74" t="str">
        <f ca="1">IF(LoanIsGood,IF(ROW()-ROW(PaymentSchedule[[#Headers],[PMT NO]])&gt;ScheduledNumberOfPayments,"",ROW()-ROW(PaymentSchedule[[#Headers],[PMT NO]])),"")</f>
        <v/>
      </c>
      <c r="C121" s="72" t="str">
        <f ca="1">IF(PaymentSchedule[[#This Row],[PMT NO]]&lt;&gt;"",EOMONTH(LoanStartDate,ROW(PaymentSchedule[[#This Row],[PMT NO]])-ROW(PaymentSchedule[[#Headers],[PMT NO]])-2)+DAY(LoanStartDate),"")</f>
        <v/>
      </c>
      <c r="D12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1" s="73" t="str">
        <f ca="1">IF(PaymentSchedule[[#This Row],[PMT NO]]&lt;&gt;"",ScheduledPayment,"")</f>
        <v/>
      </c>
      <c r="F12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73" t="str">
        <f ca="1">IF(PaymentSchedule[[#This Row],[PMT NO]]&lt;&gt;"",PaymentSchedule[[#This Row],[TOTAL PAYMENT]]-PaymentSchedule[[#This Row],[INTEREST]],"")</f>
        <v/>
      </c>
      <c r="I121" s="73" t="str">
        <f ca="1">IF(PaymentSchedule[[#This Row],[PMT NO]]&lt;&gt;"",PaymentSchedule[[#This Row],[BEGINNING BALANCE]]*(InterestRate/PaymentsPerYear),"")</f>
        <v/>
      </c>
      <c r="J12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73" t="str">
        <f ca="1">IF(PaymentSchedule[[#This Row],[PMT NO]]&lt;&gt;"",SUM(INDEX(PaymentSchedule[INTEREST],1,1):PaymentSchedule[[#This Row],[INTEREST]]),"")</f>
        <v/>
      </c>
    </row>
    <row r="122" spans="2:11" x14ac:dyDescent="0.25">
      <c r="B122" s="74" t="str">
        <f ca="1">IF(LoanIsGood,IF(ROW()-ROW(PaymentSchedule[[#Headers],[PMT NO]])&gt;ScheduledNumberOfPayments,"",ROW()-ROW(PaymentSchedule[[#Headers],[PMT NO]])),"")</f>
        <v/>
      </c>
      <c r="C122" s="72" t="str">
        <f ca="1">IF(PaymentSchedule[[#This Row],[PMT NO]]&lt;&gt;"",EOMONTH(LoanStartDate,ROW(PaymentSchedule[[#This Row],[PMT NO]])-ROW(PaymentSchedule[[#Headers],[PMT NO]])-2)+DAY(LoanStartDate),"")</f>
        <v/>
      </c>
      <c r="D12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2" s="73" t="str">
        <f ca="1">IF(PaymentSchedule[[#This Row],[PMT NO]]&lt;&gt;"",ScheduledPayment,"")</f>
        <v/>
      </c>
      <c r="F12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73" t="str">
        <f ca="1">IF(PaymentSchedule[[#This Row],[PMT NO]]&lt;&gt;"",PaymentSchedule[[#This Row],[TOTAL PAYMENT]]-PaymentSchedule[[#This Row],[INTEREST]],"")</f>
        <v/>
      </c>
      <c r="I122" s="73" t="str">
        <f ca="1">IF(PaymentSchedule[[#This Row],[PMT NO]]&lt;&gt;"",PaymentSchedule[[#This Row],[BEGINNING BALANCE]]*(InterestRate/PaymentsPerYear),"")</f>
        <v/>
      </c>
      <c r="J12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73" t="str">
        <f ca="1">IF(PaymentSchedule[[#This Row],[PMT NO]]&lt;&gt;"",SUM(INDEX(PaymentSchedule[INTEREST],1,1):PaymentSchedule[[#This Row],[INTEREST]]),"")</f>
        <v/>
      </c>
    </row>
    <row r="123" spans="2:11" x14ac:dyDescent="0.25">
      <c r="B123" s="74" t="str">
        <f ca="1">IF(LoanIsGood,IF(ROW()-ROW(PaymentSchedule[[#Headers],[PMT NO]])&gt;ScheduledNumberOfPayments,"",ROW()-ROW(PaymentSchedule[[#Headers],[PMT NO]])),"")</f>
        <v/>
      </c>
      <c r="C123" s="72" t="str">
        <f ca="1">IF(PaymentSchedule[[#This Row],[PMT NO]]&lt;&gt;"",EOMONTH(LoanStartDate,ROW(PaymentSchedule[[#This Row],[PMT NO]])-ROW(PaymentSchedule[[#Headers],[PMT NO]])-2)+DAY(LoanStartDate),"")</f>
        <v/>
      </c>
      <c r="D12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3" s="73" t="str">
        <f ca="1">IF(PaymentSchedule[[#This Row],[PMT NO]]&lt;&gt;"",ScheduledPayment,"")</f>
        <v/>
      </c>
      <c r="F12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73" t="str">
        <f ca="1">IF(PaymentSchedule[[#This Row],[PMT NO]]&lt;&gt;"",PaymentSchedule[[#This Row],[TOTAL PAYMENT]]-PaymentSchedule[[#This Row],[INTEREST]],"")</f>
        <v/>
      </c>
      <c r="I123" s="73" t="str">
        <f ca="1">IF(PaymentSchedule[[#This Row],[PMT NO]]&lt;&gt;"",PaymentSchedule[[#This Row],[BEGINNING BALANCE]]*(InterestRate/PaymentsPerYear),"")</f>
        <v/>
      </c>
      <c r="J12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73" t="str">
        <f ca="1">IF(PaymentSchedule[[#This Row],[PMT NO]]&lt;&gt;"",SUM(INDEX(PaymentSchedule[INTEREST],1,1):PaymentSchedule[[#This Row],[INTEREST]]),"")</f>
        <v/>
      </c>
    </row>
    <row r="124" spans="2:11" x14ac:dyDescent="0.25">
      <c r="B124" s="74" t="str">
        <f ca="1">IF(LoanIsGood,IF(ROW()-ROW(PaymentSchedule[[#Headers],[PMT NO]])&gt;ScheduledNumberOfPayments,"",ROW()-ROW(PaymentSchedule[[#Headers],[PMT NO]])),"")</f>
        <v/>
      </c>
      <c r="C124" s="72" t="str">
        <f ca="1">IF(PaymentSchedule[[#This Row],[PMT NO]]&lt;&gt;"",EOMONTH(LoanStartDate,ROW(PaymentSchedule[[#This Row],[PMT NO]])-ROW(PaymentSchedule[[#Headers],[PMT NO]])-2)+DAY(LoanStartDate),"")</f>
        <v/>
      </c>
      <c r="D12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4" s="73" t="str">
        <f ca="1">IF(PaymentSchedule[[#This Row],[PMT NO]]&lt;&gt;"",ScheduledPayment,"")</f>
        <v/>
      </c>
      <c r="F12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73" t="str">
        <f ca="1">IF(PaymentSchedule[[#This Row],[PMT NO]]&lt;&gt;"",PaymentSchedule[[#This Row],[TOTAL PAYMENT]]-PaymentSchedule[[#This Row],[INTEREST]],"")</f>
        <v/>
      </c>
      <c r="I124" s="73" t="str">
        <f ca="1">IF(PaymentSchedule[[#This Row],[PMT NO]]&lt;&gt;"",PaymentSchedule[[#This Row],[BEGINNING BALANCE]]*(InterestRate/PaymentsPerYear),"")</f>
        <v/>
      </c>
      <c r="J12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73" t="str">
        <f ca="1">IF(PaymentSchedule[[#This Row],[PMT NO]]&lt;&gt;"",SUM(INDEX(PaymentSchedule[INTEREST],1,1):PaymentSchedule[[#This Row],[INTEREST]]),"")</f>
        <v/>
      </c>
    </row>
    <row r="125" spans="2:11" x14ac:dyDescent="0.25">
      <c r="B125" s="74" t="str">
        <f ca="1">IF(LoanIsGood,IF(ROW()-ROW(PaymentSchedule[[#Headers],[PMT NO]])&gt;ScheduledNumberOfPayments,"",ROW()-ROW(PaymentSchedule[[#Headers],[PMT NO]])),"")</f>
        <v/>
      </c>
      <c r="C125" s="72" t="str">
        <f ca="1">IF(PaymentSchedule[[#This Row],[PMT NO]]&lt;&gt;"",EOMONTH(LoanStartDate,ROW(PaymentSchedule[[#This Row],[PMT NO]])-ROW(PaymentSchedule[[#Headers],[PMT NO]])-2)+DAY(LoanStartDate),"")</f>
        <v/>
      </c>
      <c r="D12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5" s="73" t="str">
        <f ca="1">IF(PaymentSchedule[[#This Row],[PMT NO]]&lt;&gt;"",ScheduledPayment,"")</f>
        <v/>
      </c>
      <c r="F12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73" t="str">
        <f ca="1">IF(PaymentSchedule[[#This Row],[PMT NO]]&lt;&gt;"",PaymentSchedule[[#This Row],[TOTAL PAYMENT]]-PaymentSchedule[[#This Row],[INTEREST]],"")</f>
        <v/>
      </c>
      <c r="I125" s="73" t="str">
        <f ca="1">IF(PaymentSchedule[[#This Row],[PMT NO]]&lt;&gt;"",PaymentSchedule[[#This Row],[BEGINNING BALANCE]]*(InterestRate/PaymentsPerYear),"")</f>
        <v/>
      </c>
      <c r="J12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73" t="str">
        <f ca="1">IF(PaymentSchedule[[#This Row],[PMT NO]]&lt;&gt;"",SUM(INDEX(PaymentSchedule[INTEREST],1,1):PaymentSchedule[[#This Row],[INTEREST]]),"")</f>
        <v/>
      </c>
    </row>
    <row r="126" spans="2:11" x14ac:dyDescent="0.25">
      <c r="B126" s="74" t="str">
        <f ca="1">IF(LoanIsGood,IF(ROW()-ROW(PaymentSchedule[[#Headers],[PMT NO]])&gt;ScheduledNumberOfPayments,"",ROW()-ROW(PaymentSchedule[[#Headers],[PMT NO]])),"")</f>
        <v/>
      </c>
      <c r="C126" s="72" t="str">
        <f ca="1">IF(PaymentSchedule[[#This Row],[PMT NO]]&lt;&gt;"",EOMONTH(LoanStartDate,ROW(PaymentSchedule[[#This Row],[PMT NO]])-ROW(PaymentSchedule[[#Headers],[PMT NO]])-2)+DAY(LoanStartDate),"")</f>
        <v/>
      </c>
      <c r="D12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6" s="73" t="str">
        <f ca="1">IF(PaymentSchedule[[#This Row],[PMT NO]]&lt;&gt;"",ScheduledPayment,"")</f>
        <v/>
      </c>
      <c r="F12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73" t="str">
        <f ca="1">IF(PaymentSchedule[[#This Row],[PMT NO]]&lt;&gt;"",PaymentSchedule[[#This Row],[TOTAL PAYMENT]]-PaymentSchedule[[#This Row],[INTEREST]],"")</f>
        <v/>
      </c>
      <c r="I126" s="73" t="str">
        <f ca="1">IF(PaymentSchedule[[#This Row],[PMT NO]]&lt;&gt;"",PaymentSchedule[[#This Row],[BEGINNING BALANCE]]*(InterestRate/PaymentsPerYear),"")</f>
        <v/>
      </c>
      <c r="J12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73" t="str">
        <f ca="1">IF(PaymentSchedule[[#This Row],[PMT NO]]&lt;&gt;"",SUM(INDEX(PaymentSchedule[INTEREST],1,1):PaymentSchedule[[#This Row],[INTEREST]]),"")</f>
        <v/>
      </c>
    </row>
    <row r="127" spans="2:11" x14ac:dyDescent="0.25">
      <c r="B127" s="74" t="str">
        <f ca="1">IF(LoanIsGood,IF(ROW()-ROW(PaymentSchedule[[#Headers],[PMT NO]])&gt;ScheduledNumberOfPayments,"",ROW()-ROW(PaymentSchedule[[#Headers],[PMT NO]])),"")</f>
        <v/>
      </c>
      <c r="C127" s="72" t="str">
        <f ca="1">IF(PaymentSchedule[[#This Row],[PMT NO]]&lt;&gt;"",EOMONTH(LoanStartDate,ROW(PaymentSchedule[[#This Row],[PMT NO]])-ROW(PaymentSchedule[[#Headers],[PMT NO]])-2)+DAY(LoanStartDate),"")</f>
        <v/>
      </c>
      <c r="D12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7" s="73" t="str">
        <f ca="1">IF(PaymentSchedule[[#This Row],[PMT NO]]&lt;&gt;"",ScheduledPayment,"")</f>
        <v/>
      </c>
      <c r="F12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73" t="str">
        <f ca="1">IF(PaymentSchedule[[#This Row],[PMT NO]]&lt;&gt;"",PaymentSchedule[[#This Row],[TOTAL PAYMENT]]-PaymentSchedule[[#This Row],[INTEREST]],"")</f>
        <v/>
      </c>
      <c r="I127" s="73" t="str">
        <f ca="1">IF(PaymentSchedule[[#This Row],[PMT NO]]&lt;&gt;"",PaymentSchedule[[#This Row],[BEGINNING BALANCE]]*(InterestRate/PaymentsPerYear),"")</f>
        <v/>
      </c>
      <c r="J12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73" t="str">
        <f ca="1">IF(PaymentSchedule[[#This Row],[PMT NO]]&lt;&gt;"",SUM(INDEX(PaymentSchedule[INTEREST],1,1):PaymentSchedule[[#This Row],[INTEREST]]),"")</f>
        <v/>
      </c>
    </row>
    <row r="128" spans="2:11" x14ac:dyDescent="0.25">
      <c r="B128" s="74" t="str">
        <f ca="1">IF(LoanIsGood,IF(ROW()-ROW(PaymentSchedule[[#Headers],[PMT NO]])&gt;ScheduledNumberOfPayments,"",ROW()-ROW(PaymentSchedule[[#Headers],[PMT NO]])),"")</f>
        <v/>
      </c>
      <c r="C128" s="72" t="str">
        <f ca="1">IF(PaymentSchedule[[#This Row],[PMT NO]]&lt;&gt;"",EOMONTH(LoanStartDate,ROW(PaymentSchedule[[#This Row],[PMT NO]])-ROW(PaymentSchedule[[#Headers],[PMT NO]])-2)+DAY(LoanStartDate),"")</f>
        <v/>
      </c>
      <c r="D12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8" s="73" t="str">
        <f ca="1">IF(PaymentSchedule[[#This Row],[PMT NO]]&lt;&gt;"",ScheduledPayment,"")</f>
        <v/>
      </c>
      <c r="F12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73" t="str">
        <f ca="1">IF(PaymentSchedule[[#This Row],[PMT NO]]&lt;&gt;"",PaymentSchedule[[#This Row],[TOTAL PAYMENT]]-PaymentSchedule[[#This Row],[INTEREST]],"")</f>
        <v/>
      </c>
      <c r="I128" s="73" t="str">
        <f ca="1">IF(PaymentSchedule[[#This Row],[PMT NO]]&lt;&gt;"",PaymentSchedule[[#This Row],[BEGINNING BALANCE]]*(InterestRate/PaymentsPerYear),"")</f>
        <v/>
      </c>
      <c r="J12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73" t="str">
        <f ca="1">IF(PaymentSchedule[[#This Row],[PMT NO]]&lt;&gt;"",SUM(INDEX(PaymentSchedule[INTEREST],1,1):PaymentSchedule[[#This Row],[INTEREST]]),"")</f>
        <v/>
      </c>
    </row>
    <row r="129" spans="2:11" x14ac:dyDescent="0.25">
      <c r="B129" s="74" t="str">
        <f ca="1">IF(LoanIsGood,IF(ROW()-ROW(PaymentSchedule[[#Headers],[PMT NO]])&gt;ScheduledNumberOfPayments,"",ROW()-ROW(PaymentSchedule[[#Headers],[PMT NO]])),"")</f>
        <v/>
      </c>
      <c r="C129" s="72" t="str">
        <f ca="1">IF(PaymentSchedule[[#This Row],[PMT NO]]&lt;&gt;"",EOMONTH(LoanStartDate,ROW(PaymentSchedule[[#This Row],[PMT NO]])-ROW(PaymentSchedule[[#Headers],[PMT NO]])-2)+DAY(LoanStartDate),"")</f>
        <v/>
      </c>
      <c r="D12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29" s="73" t="str">
        <f ca="1">IF(PaymentSchedule[[#This Row],[PMT NO]]&lt;&gt;"",ScheduledPayment,"")</f>
        <v/>
      </c>
      <c r="F12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73" t="str">
        <f ca="1">IF(PaymentSchedule[[#This Row],[PMT NO]]&lt;&gt;"",PaymentSchedule[[#This Row],[TOTAL PAYMENT]]-PaymentSchedule[[#This Row],[INTEREST]],"")</f>
        <v/>
      </c>
      <c r="I129" s="73" t="str">
        <f ca="1">IF(PaymentSchedule[[#This Row],[PMT NO]]&lt;&gt;"",PaymentSchedule[[#This Row],[BEGINNING BALANCE]]*(InterestRate/PaymentsPerYear),"")</f>
        <v/>
      </c>
      <c r="J12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73" t="str">
        <f ca="1">IF(PaymentSchedule[[#This Row],[PMT NO]]&lt;&gt;"",SUM(INDEX(PaymentSchedule[INTEREST],1,1):PaymentSchedule[[#This Row],[INTEREST]]),"")</f>
        <v/>
      </c>
    </row>
    <row r="130" spans="2:11" x14ac:dyDescent="0.25">
      <c r="B130" s="74" t="str">
        <f ca="1">IF(LoanIsGood,IF(ROW()-ROW(PaymentSchedule[[#Headers],[PMT NO]])&gt;ScheduledNumberOfPayments,"",ROW()-ROW(PaymentSchedule[[#Headers],[PMT NO]])),"")</f>
        <v/>
      </c>
      <c r="C130" s="72" t="str">
        <f ca="1">IF(PaymentSchedule[[#This Row],[PMT NO]]&lt;&gt;"",EOMONTH(LoanStartDate,ROW(PaymentSchedule[[#This Row],[PMT NO]])-ROW(PaymentSchedule[[#Headers],[PMT NO]])-2)+DAY(LoanStartDate),"")</f>
        <v/>
      </c>
      <c r="D13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0" s="73" t="str">
        <f ca="1">IF(PaymentSchedule[[#This Row],[PMT NO]]&lt;&gt;"",ScheduledPayment,"")</f>
        <v/>
      </c>
      <c r="F13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73" t="str">
        <f ca="1">IF(PaymentSchedule[[#This Row],[PMT NO]]&lt;&gt;"",PaymentSchedule[[#This Row],[TOTAL PAYMENT]]-PaymentSchedule[[#This Row],[INTEREST]],"")</f>
        <v/>
      </c>
      <c r="I130" s="73" t="str">
        <f ca="1">IF(PaymentSchedule[[#This Row],[PMT NO]]&lt;&gt;"",PaymentSchedule[[#This Row],[BEGINNING BALANCE]]*(InterestRate/PaymentsPerYear),"")</f>
        <v/>
      </c>
      <c r="J13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73" t="str">
        <f ca="1">IF(PaymentSchedule[[#This Row],[PMT NO]]&lt;&gt;"",SUM(INDEX(PaymentSchedule[INTEREST],1,1):PaymentSchedule[[#This Row],[INTEREST]]),"")</f>
        <v/>
      </c>
    </row>
    <row r="131" spans="2:11" x14ac:dyDescent="0.25">
      <c r="B131" s="74" t="str">
        <f ca="1">IF(LoanIsGood,IF(ROW()-ROW(PaymentSchedule[[#Headers],[PMT NO]])&gt;ScheduledNumberOfPayments,"",ROW()-ROW(PaymentSchedule[[#Headers],[PMT NO]])),"")</f>
        <v/>
      </c>
      <c r="C131" s="72" t="str">
        <f ca="1">IF(PaymentSchedule[[#This Row],[PMT NO]]&lt;&gt;"",EOMONTH(LoanStartDate,ROW(PaymentSchedule[[#This Row],[PMT NO]])-ROW(PaymentSchedule[[#Headers],[PMT NO]])-2)+DAY(LoanStartDate),"")</f>
        <v/>
      </c>
      <c r="D13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1" s="73" t="str">
        <f ca="1">IF(PaymentSchedule[[#This Row],[PMT NO]]&lt;&gt;"",ScheduledPayment,"")</f>
        <v/>
      </c>
      <c r="F13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73" t="str">
        <f ca="1">IF(PaymentSchedule[[#This Row],[PMT NO]]&lt;&gt;"",PaymentSchedule[[#This Row],[TOTAL PAYMENT]]-PaymentSchedule[[#This Row],[INTEREST]],"")</f>
        <v/>
      </c>
      <c r="I131" s="73" t="str">
        <f ca="1">IF(PaymentSchedule[[#This Row],[PMT NO]]&lt;&gt;"",PaymentSchedule[[#This Row],[BEGINNING BALANCE]]*(InterestRate/PaymentsPerYear),"")</f>
        <v/>
      </c>
      <c r="J13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73" t="str">
        <f ca="1">IF(PaymentSchedule[[#This Row],[PMT NO]]&lt;&gt;"",SUM(INDEX(PaymentSchedule[INTEREST],1,1):PaymentSchedule[[#This Row],[INTEREST]]),"")</f>
        <v/>
      </c>
    </row>
    <row r="132" spans="2:11" x14ac:dyDescent="0.25">
      <c r="B132" s="74" t="str">
        <f ca="1">IF(LoanIsGood,IF(ROW()-ROW(PaymentSchedule[[#Headers],[PMT NO]])&gt;ScheduledNumberOfPayments,"",ROW()-ROW(PaymentSchedule[[#Headers],[PMT NO]])),"")</f>
        <v/>
      </c>
      <c r="C132" s="72" t="str">
        <f ca="1">IF(PaymentSchedule[[#This Row],[PMT NO]]&lt;&gt;"",EOMONTH(LoanStartDate,ROW(PaymentSchedule[[#This Row],[PMT NO]])-ROW(PaymentSchedule[[#Headers],[PMT NO]])-2)+DAY(LoanStartDate),"")</f>
        <v/>
      </c>
      <c r="D13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2" s="73" t="str">
        <f ca="1">IF(PaymentSchedule[[#This Row],[PMT NO]]&lt;&gt;"",ScheduledPayment,"")</f>
        <v/>
      </c>
      <c r="F13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73" t="str">
        <f ca="1">IF(PaymentSchedule[[#This Row],[PMT NO]]&lt;&gt;"",PaymentSchedule[[#This Row],[TOTAL PAYMENT]]-PaymentSchedule[[#This Row],[INTEREST]],"")</f>
        <v/>
      </c>
      <c r="I132" s="73" t="str">
        <f ca="1">IF(PaymentSchedule[[#This Row],[PMT NO]]&lt;&gt;"",PaymentSchedule[[#This Row],[BEGINNING BALANCE]]*(InterestRate/PaymentsPerYear),"")</f>
        <v/>
      </c>
      <c r="J13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73" t="str">
        <f ca="1">IF(PaymentSchedule[[#This Row],[PMT NO]]&lt;&gt;"",SUM(INDEX(PaymentSchedule[INTEREST],1,1):PaymentSchedule[[#This Row],[INTEREST]]),"")</f>
        <v/>
      </c>
    </row>
    <row r="133" spans="2:11" x14ac:dyDescent="0.25">
      <c r="B133" s="74" t="str">
        <f ca="1">IF(LoanIsGood,IF(ROW()-ROW(PaymentSchedule[[#Headers],[PMT NO]])&gt;ScheduledNumberOfPayments,"",ROW()-ROW(PaymentSchedule[[#Headers],[PMT NO]])),"")</f>
        <v/>
      </c>
      <c r="C133" s="72" t="str">
        <f ca="1">IF(PaymentSchedule[[#This Row],[PMT NO]]&lt;&gt;"",EOMONTH(LoanStartDate,ROW(PaymentSchedule[[#This Row],[PMT NO]])-ROW(PaymentSchedule[[#Headers],[PMT NO]])-2)+DAY(LoanStartDate),"")</f>
        <v/>
      </c>
      <c r="D13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3" s="73" t="str">
        <f ca="1">IF(PaymentSchedule[[#This Row],[PMT NO]]&lt;&gt;"",ScheduledPayment,"")</f>
        <v/>
      </c>
      <c r="F13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73" t="str">
        <f ca="1">IF(PaymentSchedule[[#This Row],[PMT NO]]&lt;&gt;"",PaymentSchedule[[#This Row],[TOTAL PAYMENT]]-PaymentSchedule[[#This Row],[INTEREST]],"")</f>
        <v/>
      </c>
      <c r="I133" s="73" t="str">
        <f ca="1">IF(PaymentSchedule[[#This Row],[PMT NO]]&lt;&gt;"",PaymentSchedule[[#This Row],[BEGINNING BALANCE]]*(InterestRate/PaymentsPerYear),"")</f>
        <v/>
      </c>
      <c r="J13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73" t="str">
        <f ca="1">IF(PaymentSchedule[[#This Row],[PMT NO]]&lt;&gt;"",SUM(INDEX(PaymentSchedule[INTEREST],1,1):PaymentSchedule[[#This Row],[INTEREST]]),"")</f>
        <v/>
      </c>
    </row>
    <row r="134" spans="2:11" x14ac:dyDescent="0.25">
      <c r="B134" s="74" t="str">
        <f ca="1">IF(LoanIsGood,IF(ROW()-ROW(PaymentSchedule[[#Headers],[PMT NO]])&gt;ScheduledNumberOfPayments,"",ROW()-ROW(PaymentSchedule[[#Headers],[PMT NO]])),"")</f>
        <v/>
      </c>
      <c r="C134" s="72" t="str">
        <f ca="1">IF(PaymentSchedule[[#This Row],[PMT NO]]&lt;&gt;"",EOMONTH(LoanStartDate,ROW(PaymentSchedule[[#This Row],[PMT NO]])-ROW(PaymentSchedule[[#Headers],[PMT NO]])-2)+DAY(LoanStartDate),"")</f>
        <v/>
      </c>
      <c r="D13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4" s="73" t="str">
        <f ca="1">IF(PaymentSchedule[[#This Row],[PMT NO]]&lt;&gt;"",ScheduledPayment,"")</f>
        <v/>
      </c>
      <c r="F13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73" t="str">
        <f ca="1">IF(PaymentSchedule[[#This Row],[PMT NO]]&lt;&gt;"",PaymentSchedule[[#This Row],[TOTAL PAYMENT]]-PaymentSchedule[[#This Row],[INTEREST]],"")</f>
        <v/>
      </c>
      <c r="I134" s="73" t="str">
        <f ca="1">IF(PaymentSchedule[[#This Row],[PMT NO]]&lt;&gt;"",PaymentSchedule[[#This Row],[BEGINNING BALANCE]]*(InterestRate/PaymentsPerYear),"")</f>
        <v/>
      </c>
      <c r="J13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73" t="str">
        <f ca="1">IF(PaymentSchedule[[#This Row],[PMT NO]]&lt;&gt;"",SUM(INDEX(PaymentSchedule[INTEREST],1,1):PaymentSchedule[[#This Row],[INTEREST]]),"")</f>
        <v/>
      </c>
    </row>
    <row r="135" spans="2:11" x14ac:dyDescent="0.25">
      <c r="B135" s="74" t="str">
        <f ca="1">IF(LoanIsGood,IF(ROW()-ROW(PaymentSchedule[[#Headers],[PMT NO]])&gt;ScheduledNumberOfPayments,"",ROW()-ROW(PaymentSchedule[[#Headers],[PMT NO]])),"")</f>
        <v/>
      </c>
      <c r="C135" s="72" t="str">
        <f ca="1">IF(PaymentSchedule[[#This Row],[PMT NO]]&lt;&gt;"",EOMONTH(LoanStartDate,ROW(PaymentSchedule[[#This Row],[PMT NO]])-ROW(PaymentSchedule[[#Headers],[PMT NO]])-2)+DAY(LoanStartDate),"")</f>
        <v/>
      </c>
      <c r="D13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5" s="73" t="str">
        <f ca="1">IF(PaymentSchedule[[#This Row],[PMT NO]]&lt;&gt;"",ScheduledPayment,"")</f>
        <v/>
      </c>
      <c r="F13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73" t="str">
        <f ca="1">IF(PaymentSchedule[[#This Row],[PMT NO]]&lt;&gt;"",PaymentSchedule[[#This Row],[TOTAL PAYMENT]]-PaymentSchedule[[#This Row],[INTEREST]],"")</f>
        <v/>
      </c>
      <c r="I135" s="73" t="str">
        <f ca="1">IF(PaymentSchedule[[#This Row],[PMT NO]]&lt;&gt;"",PaymentSchedule[[#This Row],[BEGINNING BALANCE]]*(InterestRate/PaymentsPerYear),"")</f>
        <v/>
      </c>
      <c r="J13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73" t="str">
        <f ca="1">IF(PaymentSchedule[[#This Row],[PMT NO]]&lt;&gt;"",SUM(INDEX(PaymentSchedule[INTEREST],1,1):PaymentSchedule[[#This Row],[INTEREST]]),"")</f>
        <v/>
      </c>
    </row>
    <row r="136" spans="2:11" x14ac:dyDescent="0.25">
      <c r="B136" s="74" t="str">
        <f ca="1">IF(LoanIsGood,IF(ROW()-ROW(PaymentSchedule[[#Headers],[PMT NO]])&gt;ScheduledNumberOfPayments,"",ROW()-ROW(PaymentSchedule[[#Headers],[PMT NO]])),"")</f>
        <v/>
      </c>
      <c r="C136" s="72" t="str">
        <f ca="1">IF(PaymentSchedule[[#This Row],[PMT NO]]&lt;&gt;"",EOMONTH(LoanStartDate,ROW(PaymentSchedule[[#This Row],[PMT NO]])-ROW(PaymentSchedule[[#Headers],[PMT NO]])-2)+DAY(LoanStartDate),"")</f>
        <v/>
      </c>
      <c r="D13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6" s="73" t="str">
        <f ca="1">IF(PaymentSchedule[[#This Row],[PMT NO]]&lt;&gt;"",ScheduledPayment,"")</f>
        <v/>
      </c>
      <c r="F13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73" t="str">
        <f ca="1">IF(PaymentSchedule[[#This Row],[PMT NO]]&lt;&gt;"",PaymentSchedule[[#This Row],[TOTAL PAYMENT]]-PaymentSchedule[[#This Row],[INTEREST]],"")</f>
        <v/>
      </c>
      <c r="I136" s="73" t="str">
        <f ca="1">IF(PaymentSchedule[[#This Row],[PMT NO]]&lt;&gt;"",PaymentSchedule[[#This Row],[BEGINNING BALANCE]]*(InterestRate/PaymentsPerYear),"")</f>
        <v/>
      </c>
      <c r="J13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73" t="str">
        <f ca="1">IF(PaymentSchedule[[#This Row],[PMT NO]]&lt;&gt;"",SUM(INDEX(PaymentSchedule[INTEREST],1,1):PaymentSchedule[[#This Row],[INTEREST]]),"")</f>
        <v/>
      </c>
    </row>
    <row r="137" spans="2:11" x14ac:dyDescent="0.25">
      <c r="B137" s="74" t="str">
        <f ca="1">IF(LoanIsGood,IF(ROW()-ROW(PaymentSchedule[[#Headers],[PMT NO]])&gt;ScheduledNumberOfPayments,"",ROW()-ROW(PaymentSchedule[[#Headers],[PMT NO]])),"")</f>
        <v/>
      </c>
      <c r="C137" s="72" t="str">
        <f ca="1">IF(PaymentSchedule[[#This Row],[PMT NO]]&lt;&gt;"",EOMONTH(LoanStartDate,ROW(PaymentSchedule[[#This Row],[PMT NO]])-ROW(PaymentSchedule[[#Headers],[PMT NO]])-2)+DAY(LoanStartDate),"")</f>
        <v/>
      </c>
      <c r="D13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7" s="73" t="str">
        <f ca="1">IF(PaymentSchedule[[#This Row],[PMT NO]]&lt;&gt;"",ScheduledPayment,"")</f>
        <v/>
      </c>
      <c r="F13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73" t="str">
        <f ca="1">IF(PaymentSchedule[[#This Row],[PMT NO]]&lt;&gt;"",PaymentSchedule[[#This Row],[TOTAL PAYMENT]]-PaymentSchedule[[#This Row],[INTEREST]],"")</f>
        <v/>
      </c>
      <c r="I137" s="73" t="str">
        <f ca="1">IF(PaymentSchedule[[#This Row],[PMT NO]]&lt;&gt;"",PaymentSchedule[[#This Row],[BEGINNING BALANCE]]*(InterestRate/PaymentsPerYear),"")</f>
        <v/>
      </c>
      <c r="J13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73" t="str">
        <f ca="1">IF(PaymentSchedule[[#This Row],[PMT NO]]&lt;&gt;"",SUM(INDEX(PaymentSchedule[INTEREST],1,1):PaymentSchedule[[#This Row],[INTEREST]]),"")</f>
        <v/>
      </c>
    </row>
    <row r="138" spans="2:11" x14ac:dyDescent="0.25">
      <c r="B138" s="74" t="str">
        <f ca="1">IF(LoanIsGood,IF(ROW()-ROW(PaymentSchedule[[#Headers],[PMT NO]])&gt;ScheduledNumberOfPayments,"",ROW()-ROW(PaymentSchedule[[#Headers],[PMT NO]])),"")</f>
        <v/>
      </c>
      <c r="C138" s="72" t="str">
        <f ca="1">IF(PaymentSchedule[[#This Row],[PMT NO]]&lt;&gt;"",EOMONTH(LoanStartDate,ROW(PaymentSchedule[[#This Row],[PMT NO]])-ROW(PaymentSchedule[[#Headers],[PMT NO]])-2)+DAY(LoanStartDate),"")</f>
        <v/>
      </c>
      <c r="D13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8" s="73" t="str">
        <f ca="1">IF(PaymentSchedule[[#This Row],[PMT NO]]&lt;&gt;"",ScheduledPayment,"")</f>
        <v/>
      </c>
      <c r="F13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73" t="str">
        <f ca="1">IF(PaymentSchedule[[#This Row],[PMT NO]]&lt;&gt;"",PaymentSchedule[[#This Row],[TOTAL PAYMENT]]-PaymentSchedule[[#This Row],[INTEREST]],"")</f>
        <v/>
      </c>
      <c r="I138" s="73" t="str">
        <f ca="1">IF(PaymentSchedule[[#This Row],[PMT NO]]&lt;&gt;"",PaymentSchedule[[#This Row],[BEGINNING BALANCE]]*(InterestRate/PaymentsPerYear),"")</f>
        <v/>
      </c>
      <c r="J13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73" t="str">
        <f ca="1">IF(PaymentSchedule[[#This Row],[PMT NO]]&lt;&gt;"",SUM(INDEX(PaymentSchedule[INTEREST],1,1):PaymentSchedule[[#This Row],[INTEREST]]),"")</f>
        <v/>
      </c>
    </row>
    <row r="139" spans="2:11" x14ac:dyDescent="0.25">
      <c r="B139" s="74" t="str">
        <f ca="1">IF(LoanIsGood,IF(ROW()-ROW(PaymentSchedule[[#Headers],[PMT NO]])&gt;ScheduledNumberOfPayments,"",ROW()-ROW(PaymentSchedule[[#Headers],[PMT NO]])),"")</f>
        <v/>
      </c>
      <c r="C139" s="72" t="str">
        <f ca="1">IF(PaymentSchedule[[#This Row],[PMT NO]]&lt;&gt;"",EOMONTH(LoanStartDate,ROW(PaymentSchedule[[#This Row],[PMT NO]])-ROW(PaymentSchedule[[#Headers],[PMT NO]])-2)+DAY(LoanStartDate),"")</f>
        <v/>
      </c>
      <c r="D13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39" s="73" t="str">
        <f ca="1">IF(PaymentSchedule[[#This Row],[PMT NO]]&lt;&gt;"",ScheduledPayment,"")</f>
        <v/>
      </c>
      <c r="F13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73" t="str">
        <f ca="1">IF(PaymentSchedule[[#This Row],[PMT NO]]&lt;&gt;"",PaymentSchedule[[#This Row],[TOTAL PAYMENT]]-PaymentSchedule[[#This Row],[INTEREST]],"")</f>
        <v/>
      </c>
      <c r="I139" s="73" t="str">
        <f ca="1">IF(PaymentSchedule[[#This Row],[PMT NO]]&lt;&gt;"",PaymentSchedule[[#This Row],[BEGINNING BALANCE]]*(InterestRate/PaymentsPerYear),"")</f>
        <v/>
      </c>
      <c r="J13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73" t="str">
        <f ca="1">IF(PaymentSchedule[[#This Row],[PMT NO]]&lt;&gt;"",SUM(INDEX(PaymentSchedule[INTEREST],1,1):PaymentSchedule[[#This Row],[INTEREST]]),"")</f>
        <v/>
      </c>
    </row>
    <row r="140" spans="2:11" x14ac:dyDescent="0.25">
      <c r="B140" s="74" t="str">
        <f ca="1">IF(LoanIsGood,IF(ROW()-ROW(PaymentSchedule[[#Headers],[PMT NO]])&gt;ScheduledNumberOfPayments,"",ROW()-ROW(PaymentSchedule[[#Headers],[PMT NO]])),"")</f>
        <v/>
      </c>
      <c r="C140" s="72" t="str">
        <f ca="1">IF(PaymentSchedule[[#This Row],[PMT NO]]&lt;&gt;"",EOMONTH(LoanStartDate,ROW(PaymentSchedule[[#This Row],[PMT NO]])-ROW(PaymentSchedule[[#Headers],[PMT NO]])-2)+DAY(LoanStartDate),"")</f>
        <v/>
      </c>
      <c r="D14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0" s="73" t="str">
        <f ca="1">IF(PaymentSchedule[[#This Row],[PMT NO]]&lt;&gt;"",ScheduledPayment,"")</f>
        <v/>
      </c>
      <c r="F14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73" t="str">
        <f ca="1">IF(PaymentSchedule[[#This Row],[PMT NO]]&lt;&gt;"",PaymentSchedule[[#This Row],[TOTAL PAYMENT]]-PaymentSchedule[[#This Row],[INTEREST]],"")</f>
        <v/>
      </c>
      <c r="I140" s="73" t="str">
        <f ca="1">IF(PaymentSchedule[[#This Row],[PMT NO]]&lt;&gt;"",PaymentSchedule[[#This Row],[BEGINNING BALANCE]]*(InterestRate/PaymentsPerYear),"")</f>
        <v/>
      </c>
      <c r="J14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73" t="str">
        <f ca="1">IF(PaymentSchedule[[#This Row],[PMT NO]]&lt;&gt;"",SUM(INDEX(PaymentSchedule[INTEREST],1,1):PaymentSchedule[[#This Row],[INTEREST]]),"")</f>
        <v/>
      </c>
    </row>
    <row r="141" spans="2:11" x14ac:dyDescent="0.25">
      <c r="B141" s="74" t="str">
        <f ca="1">IF(LoanIsGood,IF(ROW()-ROW(PaymentSchedule[[#Headers],[PMT NO]])&gt;ScheduledNumberOfPayments,"",ROW()-ROW(PaymentSchedule[[#Headers],[PMT NO]])),"")</f>
        <v/>
      </c>
      <c r="C141" s="72" t="str">
        <f ca="1">IF(PaymentSchedule[[#This Row],[PMT NO]]&lt;&gt;"",EOMONTH(LoanStartDate,ROW(PaymentSchedule[[#This Row],[PMT NO]])-ROW(PaymentSchedule[[#Headers],[PMT NO]])-2)+DAY(LoanStartDate),"")</f>
        <v/>
      </c>
      <c r="D14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1" s="73" t="str">
        <f ca="1">IF(PaymentSchedule[[#This Row],[PMT NO]]&lt;&gt;"",ScheduledPayment,"")</f>
        <v/>
      </c>
      <c r="F14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73" t="str">
        <f ca="1">IF(PaymentSchedule[[#This Row],[PMT NO]]&lt;&gt;"",PaymentSchedule[[#This Row],[TOTAL PAYMENT]]-PaymentSchedule[[#This Row],[INTEREST]],"")</f>
        <v/>
      </c>
      <c r="I141" s="73" t="str">
        <f ca="1">IF(PaymentSchedule[[#This Row],[PMT NO]]&lt;&gt;"",PaymentSchedule[[#This Row],[BEGINNING BALANCE]]*(InterestRate/PaymentsPerYear),"")</f>
        <v/>
      </c>
      <c r="J14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73" t="str">
        <f ca="1">IF(PaymentSchedule[[#This Row],[PMT NO]]&lt;&gt;"",SUM(INDEX(PaymentSchedule[INTEREST],1,1):PaymentSchedule[[#This Row],[INTEREST]]),"")</f>
        <v/>
      </c>
    </row>
    <row r="142" spans="2:11" x14ac:dyDescent="0.25">
      <c r="B142" s="74" t="str">
        <f ca="1">IF(LoanIsGood,IF(ROW()-ROW(PaymentSchedule[[#Headers],[PMT NO]])&gt;ScheduledNumberOfPayments,"",ROW()-ROW(PaymentSchedule[[#Headers],[PMT NO]])),"")</f>
        <v/>
      </c>
      <c r="C142" s="72" t="str">
        <f ca="1">IF(PaymentSchedule[[#This Row],[PMT NO]]&lt;&gt;"",EOMONTH(LoanStartDate,ROW(PaymentSchedule[[#This Row],[PMT NO]])-ROW(PaymentSchedule[[#Headers],[PMT NO]])-2)+DAY(LoanStartDate),"")</f>
        <v/>
      </c>
      <c r="D14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2" s="73" t="str">
        <f ca="1">IF(PaymentSchedule[[#This Row],[PMT NO]]&lt;&gt;"",ScheduledPayment,"")</f>
        <v/>
      </c>
      <c r="F14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73" t="str">
        <f ca="1">IF(PaymentSchedule[[#This Row],[PMT NO]]&lt;&gt;"",PaymentSchedule[[#This Row],[TOTAL PAYMENT]]-PaymentSchedule[[#This Row],[INTEREST]],"")</f>
        <v/>
      </c>
      <c r="I142" s="73" t="str">
        <f ca="1">IF(PaymentSchedule[[#This Row],[PMT NO]]&lt;&gt;"",PaymentSchedule[[#This Row],[BEGINNING BALANCE]]*(InterestRate/PaymentsPerYear),"")</f>
        <v/>
      </c>
      <c r="J14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73" t="str">
        <f ca="1">IF(PaymentSchedule[[#This Row],[PMT NO]]&lt;&gt;"",SUM(INDEX(PaymentSchedule[INTEREST],1,1):PaymentSchedule[[#This Row],[INTEREST]]),"")</f>
        <v/>
      </c>
    </row>
    <row r="143" spans="2:11" x14ac:dyDescent="0.25">
      <c r="B143" s="74" t="str">
        <f ca="1">IF(LoanIsGood,IF(ROW()-ROW(PaymentSchedule[[#Headers],[PMT NO]])&gt;ScheduledNumberOfPayments,"",ROW()-ROW(PaymentSchedule[[#Headers],[PMT NO]])),"")</f>
        <v/>
      </c>
      <c r="C143" s="72" t="str">
        <f ca="1">IF(PaymentSchedule[[#This Row],[PMT NO]]&lt;&gt;"",EOMONTH(LoanStartDate,ROW(PaymentSchedule[[#This Row],[PMT NO]])-ROW(PaymentSchedule[[#Headers],[PMT NO]])-2)+DAY(LoanStartDate),"")</f>
        <v/>
      </c>
      <c r="D14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3" s="73" t="str">
        <f ca="1">IF(PaymentSchedule[[#This Row],[PMT NO]]&lt;&gt;"",ScheduledPayment,"")</f>
        <v/>
      </c>
      <c r="F14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73" t="str">
        <f ca="1">IF(PaymentSchedule[[#This Row],[PMT NO]]&lt;&gt;"",PaymentSchedule[[#This Row],[TOTAL PAYMENT]]-PaymentSchedule[[#This Row],[INTEREST]],"")</f>
        <v/>
      </c>
      <c r="I143" s="73" t="str">
        <f ca="1">IF(PaymentSchedule[[#This Row],[PMT NO]]&lt;&gt;"",PaymentSchedule[[#This Row],[BEGINNING BALANCE]]*(InterestRate/PaymentsPerYear),"")</f>
        <v/>
      </c>
      <c r="J14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73" t="str">
        <f ca="1">IF(PaymentSchedule[[#This Row],[PMT NO]]&lt;&gt;"",SUM(INDEX(PaymentSchedule[INTEREST],1,1):PaymentSchedule[[#This Row],[INTEREST]]),"")</f>
        <v/>
      </c>
    </row>
    <row r="144" spans="2:11" x14ac:dyDescent="0.25">
      <c r="B144" s="74" t="str">
        <f ca="1">IF(LoanIsGood,IF(ROW()-ROW(PaymentSchedule[[#Headers],[PMT NO]])&gt;ScheduledNumberOfPayments,"",ROW()-ROW(PaymentSchedule[[#Headers],[PMT NO]])),"")</f>
        <v/>
      </c>
      <c r="C144" s="72" t="str">
        <f ca="1">IF(PaymentSchedule[[#This Row],[PMT NO]]&lt;&gt;"",EOMONTH(LoanStartDate,ROW(PaymentSchedule[[#This Row],[PMT NO]])-ROW(PaymentSchedule[[#Headers],[PMT NO]])-2)+DAY(LoanStartDate),"")</f>
        <v/>
      </c>
      <c r="D14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4" s="73" t="str">
        <f ca="1">IF(PaymentSchedule[[#This Row],[PMT NO]]&lt;&gt;"",ScheduledPayment,"")</f>
        <v/>
      </c>
      <c r="F14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73" t="str">
        <f ca="1">IF(PaymentSchedule[[#This Row],[PMT NO]]&lt;&gt;"",PaymentSchedule[[#This Row],[TOTAL PAYMENT]]-PaymentSchedule[[#This Row],[INTEREST]],"")</f>
        <v/>
      </c>
      <c r="I144" s="73" t="str">
        <f ca="1">IF(PaymentSchedule[[#This Row],[PMT NO]]&lt;&gt;"",PaymentSchedule[[#This Row],[BEGINNING BALANCE]]*(InterestRate/PaymentsPerYear),"")</f>
        <v/>
      </c>
      <c r="J14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73" t="str">
        <f ca="1">IF(PaymentSchedule[[#This Row],[PMT NO]]&lt;&gt;"",SUM(INDEX(PaymentSchedule[INTEREST],1,1):PaymentSchedule[[#This Row],[INTEREST]]),"")</f>
        <v/>
      </c>
    </row>
    <row r="145" spans="2:11" x14ac:dyDescent="0.25">
      <c r="B145" s="74" t="str">
        <f ca="1">IF(LoanIsGood,IF(ROW()-ROW(PaymentSchedule[[#Headers],[PMT NO]])&gt;ScheduledNumberOfPayments,"",ROW()-ROW(PaymentSchedule[[#Headers],[PMT NO]])),"")</f>
        <v/>
      </c>
      <c r="C145" s="72" t="str">
        <f ca="1">IF(PaymentSchedule[[#This Row],[PMT NO]]&lt;&gt;"",EOMONTH(LoanStartDate,ROW(PaymentSchedule[[#This Row],[PMT NO]])-ROW(PaymentSchedule[[#Headers],[PMT NO]])-2)+DAY(LoanStartDate),"")</f>
        <v/>
      </c>
      <c r="D14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5" s="73" t="str">
        <f ca="1">IF(PaymentSchedule[[#This Row],[PMT NO]]&lt;&gt;"",ScheduledPayment,"")</f>
        <v/>
      </c>
      <c r="F14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73" t="str">
        <f ca="1">IF(PaymentSchedule[[#This Row],[PMT NO]]&lt;&gt;"",PaymentSchedule[[#This Row],[TOTAL PAYMENT]]-PaymentSchedule[[#This Row],[INTEREST]],"")</f>
        <v/>
      </c>
      <c r="I145" s="73" t="str">
        <f ca="1">IF(PaymentSchedule[[#This Row],[PMT NO]]&lt;&gt;"",PaymentSchedule[[#This Row],[BEGINNING BALANCE]]*(InterestRate/PaymentsPerYear),"")</f>
        <v/>
      </c>
      <c r="J14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73" t="str">
        <f ca="1">IF(PaymentSchedule[[#This Row],[PMT NO]]&lt;&gt;"",SUM(INDEX(PaymentSchedule[INTEREST],1,1):PaymentSchedule[[#This Row],[INTEREST]]),"")</f>
        <v/>
      </c>
    </row>
    <row r="146" spans="2:11" x14ac:dyDescent="0.25">
      <c r="B146" s="74" t="str">
        <f ca="1">IF(LoanIsGood,IF(ROW()-ROW(PaymentSchedule[[#Headers],[PMT NO]])&gt;ScheduledNumberOfPayments,"",ROW()-ROW(PaymentSchedule[[#Headers],[PMT NO]])),"")</f>
        <v/>
      </c>
      <c r="C146" s="72" t="str">
        <f ca="1">IF(PaymentSchedule[[#This Row],[PMT NO]]&lt;&gt;"",EOMONTH(LoanStartDate,ROW(PaymentSchedule[[#This Row],[PMT NO]])-ROW(PaymentSchedule[[#Headers],[PMT NO]])-2)+DAY(LoanStartDate),"")</f>
        <v/>
      </c>
      <c r="D14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6" s="73" t="str">
        <f ca="1">IF(PaymentSchedule[[#This Row],[PMT NO]]&lt;&gt;"",ScheduledPayment,"")</f>
        <v/>
      </c>
      <c r="F14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73" t="str">
        <f ca="1">IF(PaymentSchedule[[#This Row],[PMT NO]]&lt;&gt;"",PaymentSchedule[[#This Row],[TOTAL PAYMENT]]-PaymentSchedule[[#This Row],[INTEREST]],"")</f>
        <v/>
      </c>
      <c r="I146" s="73" t="str">
        <f ca="1">IF(PaymentSchedule[[#This Row],[PMT NO]]&lt;&gt;"",PaymentSchedule[[#This Row],[BEGINNING BALANCE]]*(InterestRate/PaymentsPerYear),"")</f>
        <v/>
      </c>
      <c r="J14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73" t="str">
        <f ca="1">IF(PaymentSchedule[[#This Row],[PMT NO]]&lt;&gt;"",SUM(INDEX(PaymentSchedule[INTEREST],1,1):PaymentSchedule[[#This Row],[INTEREST]]),"")</f>
        <v/>
      </c>
    </row>
    <row r="147" spans="2:11" x14ac:dyDescent="0.25">
      <c r="B147" s="74" t="str">
        <f ca="1">IF(LoanIsGood,IF(ROW()-ROW(PaymentSchedule[[#Headers],[PMT NO]])&gt;ScheduledNumberOfPayments,"",ROW()-ROW(PaymentSchedule[[#Headers],[PMT NO]])),"")</f>
        <v/>
      </c>
      <c r="C147" s="72" t="str">
        <f ca="1">IF(PaymentSchedule[[#This Row],[PMT NO]]&lt;&gt;"",EOMONTH(LoanStartDate,ROW(PaymentSchedule[[#This Row],[PMT NO]])-ROW(PaymentSchedule[[#Headers],[PMT NO]])-2)+DAY(LoanStartDate),"")</f>
        <v/>
      </c>
      <c r="D14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7" s="73" t="str">
        <f ca="1">IF(PaymentSchedule[[#This Row],[PMT NO]]&lt;&gt;"",ScheduledPayment,"")</f>
        <v/>
      </c>
      <c r="F14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73" t="str">
        <f ca="1">IF(PaymentSchedule[[#This Row],[PMT NO]]&lt;&gt;"",PaymentSchedule[[#This Row],[TOTAL PAYMENT]]-PaymentSchedule[[#This Row],[INTEREST]],"")</f>
        <v/>
      </c>
      <c r="I147" s="73" t="str">
        <f ca="1">IF(PaymentSchedule[[#This Row],[PMT NO]]&lt;&gt;"",PaymentSchedule[[#This Row],[BEGINNING BALANCE]]*(InterestRate/PaymentsPerYear),"")</f>
        <v/>
      </c>
      <c r="J14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73" t="str">
        <f ca="1">IF(PaymentSchedule[[#This Row],[PMT NO]]&lt;&gt;"",SUM(INDEX(PaymentSchedule[INTEREST],1,1):PaymentSchedule[[#This Row],[INTEREST]]),"")</f>
        <v/>
      </c>
    </row>
    <row r="148" spans="2:11" x14ac:dyDescent="0.25">
      <c r="B148" s="74" t="str">
        <f ca="1">IF(LoanIsGood,IF(ROW()-ROW(PaymentSchedule[[#Headers],[PMT NO]])&gt;ScheduledNumberOfPayments,"",ROW()-ROW(PaymentSchedule[[#Headers],[PMT NO]])),"")</f>
        <v/>
      </c>
      <c r="C148" s="72" t="str">
        <f ca="1">IF(PaymentSchedule[[#This Row],[PMT NO]]&lt;&gt;"",EOMONTH(LoanStartDate,ROW(PaymentSchedule[[#This Row],[PMT NO]])-ROW(PaymentSchedule[[#Headers],[PMT NO]])-2)+DAY(LoanStartDate),"")</f>
        <v/>
      </c>
      <c r="D14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8" s="73" t="str">
        <f ca="1">IF(PaymentSchedule[[#This Row],[PMT NO]]&lt;&gt;"",ScheduledPayment,"")</f>
        <v/>
      </c>
      <c r="F14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73" t="str">
        <f ca="1">IF(PaymentSchedule[[#This Row],[PMT NO]]&lt;&gt;"",PaymentSchedule[[#This Row],[TOTAL PAYMENT]]-PaymentSchedule[[#This Row],[INTEREST]],"")</f>
        <v/>
      </c>
      <c r="I148" s="73" t="str">
        <f ca="1">IF(PaymentSchedule[[#This Row],[PMT NO]]&lt;&gt;"",PaymentSchedule[[#This Row],[BEGINNING BALANCE]]*(InterestRate/PaymentsPerYear),"")</f>
        <v/>
      </c>
      <c r="J14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73" t="str">
        <f ca="1">IF(PaymentSchedule[[#This Row],[PMT NO]]&lt;&gt;"",SUM(INDEX(PaymentSchedule[INTEREST],1,1):PaymentSchedule[[#This Row],[INTEREST]]),"")</f>
        <v/>
      </c>
    </row>
    <row r="149" spans="2:11" x14ac:dyDescent="0.25">
      <c r="B149" s="74" t="str">
        <f ca="1">IF(LoanIsGood,IF(ROW()-ROW(PaymentSchedule[[#Headers],[PMT NO]])&gt;ScheduledNumberOfPayments,"",ROW()-ROW(PaymentSchedule[[#Headers],[PMT NO]])),"")</f>
        <v/>
      </c>
      <c r="C149" s="72" t="str">
        <f ca="1">IF(PaymentSchedule[[#This Row],[PMT NO]]&lt;&gt;"",EOMONTH(LoanStartDate,ROW(PaymentSchedule[[#This Row],[PMT NO]])-ROW(PaymentSchedule[[#Headers],[PMT NO]])-2)+DAY(LoanStartDate),"")</f>
        <v/>
      </c>
      <c r="D14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49" s="73" t="str">
        <f ca="1">IF(PaymentSchedule[[#This Row],[PMT NO]]&lt;&gt;"",ScheduledPayment,"")</f>
        <v/>
      </c>
      <c r="F14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73" t="str">
        <f ca="1">IF(PaymentSchedule[[#This Row],[PMT NO]]&lt;&gt;"",PaymentSchedule[[#This Row],[TOTAL PAYMENT]]-PaymentSchedule[[#This Row],[INTEREST]],"")</f>
        <v/>
      </c>
      <c r="I149" s="73" t="str">
        <f ca="1">IF(PaymentSchedule[[#This Row],[PMT NO]]&lt;&gt;"",PaymentSchedule[[#This Row],[BEGINNING BALANCE]]*(InterestRate/PaymentsPerYear),"")</f>
        <v/>
      </c>
      <c r="J14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73" t="str">
        <f ca="1">IF(PaymentSchedule[[#This Row],[PMT NO]]&lt;&gt;"",SUM(INDEX(PaymentSchedule[INTEREST],1,1):PaymentSchedule[[#This Row],[INTEREST]]),"")</f>
        <v/>
      </c>
    </row>
    <row r="150" spans="2:11" x14ac:dyDescent="0.25">
      <c r="B150" s="74" t="str">
        <f ca="1">IF(LoanIsGood,IF(ROW()-ROW(PaymentSchedule[[#Headers],[PMT NO]])&gt;ScheduledNumberOfPayments,"",ROW()-ROW(PaymentSchedule[[#Headers],[PMT NO]])),"")</f>
        <v/>
      </c>
      <c r="C150" s="72" t="str">
        <f ca="1">IF(PaymentSchedule[[#This Row],[PMT NO]]&lt;&gt;"",EOMONTH(LoanStartDate,ROW(PaymentSchedule[[#This Row],[PMT NO]])-ROW(PaymentSchedule[[#Headers],[PMT NO]])-2)+DAY(LoanStartDate),"")</f>
        <v/>
      </c>
      <c r="D15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0" s="73" t="str">
        <f ca="1">IF(PaymentSchedule[[#This Row],[PMT NO]]&lt;&gt;"",ScheduledPayment,"")</f>
        <v/>
      </c>
      <c r="F15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73" t="str">
        <f ca="1">IF(PaymentSchedule[[#This Row],[PMT NO]]&lt;&gt;"",PaymentSchedule[[#This Row],[TOTAL PAYMENT]]-PaymentSchedule[[#This Row],[INTEREST]],"")</f>
        <v/>
      </c>
      <c r="I150" s="73" t="str">
        <f ca="1">IF(PaymentSchedule[[#This Row],[PMT NO]]&lt;&gt;"",PaymentSchedule[[#This Row],[BEGINNING BALANCE]]*(InterestRate/PaymentsPerYear),"")</f>
        <v/>
      </c>
      <c r="J15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73" t="str">
        <f ca="1">IF(PaymentSchedule[[#This Row],[PMT NO]]&lt;&gt;"",SUM(INDEX(PaymentSchedule[INTEREST],1,1):PaymentSchedule[[#This Row],[INTEREST]]),"")</f>
        <v/>
      </c>
    </row>
    <row r="151" spans="2:11" x14ac:dyDescent="0.25">
      <c r="B151" s="74" t="str">
        <f ca="1">IF(LoanIsGood,IF(ROW()-ROW(PaymentSchedule[[#Headers],[PMT NO]])&gt;ScheduledNumberOfPayments,"",ROW()-ROW(PaymentSchedule[[#Headers],[PMT NO]])),"")</f>
        <v/>
      </c>
      <c r="C151" s="72" t="str">
        <f ca="1">IF(PaymentSchedule[[#This Row],[PMT NO]]&lt;&gt;"",EOMONTH(LoanStartDate,ROW(PaymentSchedule[[#This Row],[PMT NO]])-ROW(PaymentSchedule[[#Headers],[PMT NO]])-2)+DAY(LoanStartDate),"")</f>
        <v/>
      </c>
      <c r="D15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1" s="73" t="str">
        <f ca="1">IF(PaymentSchedule[[#This Row],[PMT NO]]&lt;&gt;"",ScheduledPayment,"")</f>
        <v/>
      </c>
      <c r="F15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73" t="str">
        <f ca="1">IF(PaymentSchedule[[#This Row],[PMT NO]]&lt;&gt;"",PaymentSchedule[[#This Row],[TOTAL PAYMENT]]-PaymentSchedule[[#This Row],[INTEREST]],"")</f>
        <v/>
      </c>
      <c r="I151" s="73" t="str">
        <f ca="1">IF(PaymentSchedule[[#This Row],[PMT NO]]&lt;&gt;"",PaymentSchedule[[#This Row],[BEGINNING BALANCE]]*(InterestRate/PaymentsPerYear),"")</f>
        <v/>
      </c>
      <c r="J15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73" t="str">
        <f ca="1">IF(PaymentSchedule[[#This Row],[PMT NO]]&lt;&gt;"",SUM(INDEX(PaymentSchedule[INTEREST],1,1):PaymentSchedule[[#This Row],[INTEREST]]),"")</f>
        <v/>
      </c>
    </row>
    <row r="152" spans="2:11" x14ac:dyDescent="0.25">
      <c r="B152" s="74" t="str">
        <f ca="1">IF(LoanIsGood,IF(ROW()-ROW(PaymentSchedule[[#Headers],[PMT NO]])&gt;ScheduledNumberOfPayments,"",ROW()-ROW(PaymentSchedule[[#Headers],[PMT NO]])),"")</f>
        <v/>
      </c>
      <c r="C152" s="72" t="str">
        <f ca="1">IF(PaymentSchedule[[#This Row],[PMT NO]]&lt;&gt;"",EOMONTH(LoanStartDate,ROW(PaymentSchedule[[#This Row],[PMT NO]])-ROW(PaymentSchedule[[#Headers],[PMT NO]])-2)+DAY(LoanStartDate),"")</f>
        <v/>
      </c>
      <c r="D15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2" s="73" t="str">
        <f ca="1">IF(PaymentSchedule[[#This Row],[PMT NO]]&lt;&gt;"",ScheduledPayment,"")</f>
        <v/>
      </c>
      <c r="F15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73" t="str">
        <f ca="1">IF(PaymentSchedule[[#This Row],[PMT NO]]&lt;&gt;"",PaymentSchedule[[#This Row],[TOTAL PAYMENT]]-PaymentSchedule[[#This Row],[INTEREST]],"")</f>
        <v/>
      </c>
      <c r="I152" s="73" t="str">
        <f ca="1">IF(PaymentSchedule[[#This Row],[PMT NO]]&lt;&gt;"",PaymentSchedule[[#This Row],[BEGINNING BALANCE]]*(InterestRate/PaymentsPerYear),"")</f>
        <v/>
      </c>
      <c r="J15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73" t="str">
        <f ca="1">IF(PaymentSchedule[[#This Row],[PMT NO]]&lt;&gt;"",SUM(INDEX(PaymentSchedule[INTEREST],1,1):PaymentSchedule[[#This Row],[INTEREST]]),"")</f>
        <v/>
      </c>
    </row>
    <row r="153" spans="2:11" x14ac:dyDescent="0.25">
      <c r="B153" s="74" t="str">
        <f ca="1">IF(LoanIsGood,IF(ROW()-ROW(PaymentSchedule[[#Headers],[PMT NO]])&gt;ScheduledNumberOfPayments,"",ROW()-ROW(PaymentSchedule[[#Headers],[PMT NO]])),"")</f>
        <v/>
      </c>
      <c r="C153" s="72" t="str">
        <f ca="1">IF(PaymentSchedule[[#This Row],[PMT NO]]&lt;&gt;"",EOMONTH(LoanStartDate,ROW(PaymentSchedule[[#This Row],[PMT NO]])-ROW(PaymentSchedule[[#Headers],[PMT NO]])-2)+DAY(LoanStartDate),"")</f>
        <v/>
      </c>
      <c r="D15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3" s="73" t="str">
        <f ca="1">IF(PaymentSchedule[[#This Row],[PMT NO]]&lt;&gt;"",ScheduledPayment,"")</f>
        <v/>
      </c>
      <c r="F15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73" t="str">
        <f ca="1">IF(PaymentSchedule[[#This Row],[PMT NO]]&lt;&gt;"",PaymentSchedule[[#This Row],[TOTAL PAYMENT]]-PaymentSchedule[[#This Row],[INTEREST]],"")</f>
        <v/>
      </c>
      <c r="I153" s="73" t="str">
        <f ca="1">IF(PaymentSchedule[[#This Row],[PMT NO]]&lt;&gt;"",PaymentSchedule[[#This Row],[BEGINNING BALANCE]]*(InterestRate/PaymentsPerYear),"")</f>
        <v/>
      </c>
      <c r="J15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73" t="str">
        <f ca="1">IF(PaymentSchedule[[#This Row],[PMT NO]]&lt;&gt;"",SUM(INDEX(PaymentSchedule[INTEREST],1,1):PaymentSchedule[[#This Row],[INTEREST]]),"")</f>
        <v/>
      </c>
    </row>
    <row r="154" spans="2:11" x14ac:dyDescent="0.25">
      <c r="B154" s="74" t="str">
        <f ca="1">IF(LoanIsGood,IF(ROW()-ROW(PaymentSchedule[[#Headers],[PMT NO]])&gt;ScheduledNumberOfPayments,"",ROW()-ROW(PaymentSchedule[[#Headers],[PMT NO]])),"")</f>
        <v/>
      </c>
      <c r="C154" s="72" t="str">
        <f ca="1">IF(PaymentSchedule[[#This Row],[PMT NO]]&lt;&gt;"",EOMONTH(LoanStartDate,ROW(PaymentSchedule[[#This Row],[PMT NO]])-ROW(PaymentSchedule[[#Headers],[PMT NO]])-2)+DAY(LoanStartDate),"")</f>
        <v/>
      </c>
      <c r="D15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4" s="73" t="str">
        <f ca="1">IF(PaymentSchedule[[#This Row],[PMT NO]]&lt;&gt;"",ScheduledPayment,"")</f>
        <v/>
      </c>
      <c r="F15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73" t="str">
        <f ca="1">IF(PaymentSchedule[[#This Row],[PMT NO]]&lt;&gt;"",PaymentSchedule[[#This Row],[TOTAL PAYMENT]]-PaymentSchedule[[#This Row],[INTEREST]],"")</f>
        <v/>
      </c>
      <c r="I154" s="73" t="str">
        <f ca="1">IF(PaymentSchedule[[#This Row],[PMT NO]]&lt;&gt;"",PaymentSchedule[[#This Row],[BEGINNING BALANCE]]*(InterestRate/PaymentsPerYear),"")</f>
        <v/>
      </c>
      <c r="J15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73" t="str">
        <f ca="1">IF(PaymentSchedule[[#This Row],[PMT NO]]&lt;&gt;"",SUM(INDEX(PaymentSchedule[INTEREST],1,1):PaymentSchedule[[#This Row],[INTEREST]]),"")</f>
        <v/>
      </c>
    </row>
    <row r="155" spans="2:11" x14ac:dyDescent="0.25">
      <c r="B155" s="74" t="str">
        <f ca="1">IF(LoanIsGood,IF(ROW()-ROW(PaymentSchedule[[#Headers],[PMT NO]])&gt;ScheduledNumberOfPayments,"",ROW()-ROW(PaymentSchedule[[#Headers],[PMT NO]])),"")</f>
        <v/>
      </c>
      <c r="C155" s="72" t="str">
        <f ca="1">IF(PaymentSchedule[[#This Row],[PMT NO]]&lt;&gt;"",EOMONTH(LoanStartDate,ROW(PaymentSchedule[[#This Row],[PMT NO]])-ROW(PaymentSchedule[[#Headers],[PMT NO]])-2)+DAY(LoanStartDate),"")</f>
        <v/>
      </c>
      <c r="D15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5" s="73" t="str">
        <f ca="1">IF(PaymentSchedule[[#This Row],[PMT NO]]&lt;&gt;"",ScheduledPayment,"")</f>
        <v/>
      </c>
      <c r="F15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73" t="str">
        <f ca="1">IF(PaymentSchedule[[#This Row],[PMT NO]]&lt;&gt;"",PaymentSchedule[[#This Row],[TOTAL PAYMENT]]-PaymentSchedule[[#This Row],[INTEREST]],"")</f>
        <v/>
      </c>
      <c r="I155" s="73" t="str">
        <f ca="1">IF(PaymentSchedule[[#This Row],[PMT NO]]&lt;&gt;"",PaymentSchedule[[#This Row],[BEGINNING BALANCE]]*(InterestRate/PaymentsPerYear),"")</f>
        <v/>
      </c>
      <c r="J15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73" t="str">
        <f ca="1">IF(PaymentSchedule[[#This Row],[PMT NO]]&lt;&gt;"",SUM(INDEX(PaymentSchedule[INTEREST],1,1):PaymentSchedule[[#This Row],[INTEREST]]),"")</f>
        <v/>
      </c>
    </row>
    <row r="156" spans="2:11" x14ac:dyDescent="0.25">
      <c r="B156" s="74" t="str">
        <f ca="1">IF(LoanIsGood,IF(ROW()-ROW(PaymentSchedule[[#Headers],[PMT NO]])&gt;ScheduledNumberOfPayments,"",ROW()-ROW(PaymentSchedule[[#Headers],[PMT NO]])),"")</f>
        <v/>
      </c>
      <c r="C156" s="72" t="str">
        <f ca="1">IF(PaymentSchedule[[#This Row],[PMT NO]]&lt;&gt;"",EOMONTH(LoanStartDate,ROW(PaymentSchedule[[#This Row],[PMT NO]])-ROW(PaymentSchedule[[#Headers],[PMT NO]])-2)+DAY(LoanStartDate),"")</f>
        <v/>
      </c>
      <c r="D15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6" s="73" t="str">
        <f ca="1">IF(PaymentSchedule[[#This Row],[PMT NO]]&lt;&gt;"",ScheduledPayment,"")</f>
        <v/>
      </c>
      <c r="F15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73" t="str">
        <f ca="1">IF(PaymentSchedule[[#This Row],[PMT NO]]&lt;&gt;"",PaymentSchedule[[#This Row],[TOTAL PAYMENT]]-PaymentSchedule[[#This Row],[INTEREST]],"")</f>
        <v/>
      </c>
      <c r="I156" s="73" t="str">
        <f ca="1">IF(PaymentSchedule[[#This Row],[PMT NO]]&lt;&gt;"",PaymentSchedule[[#This Row],[BEGINNING BALANCE]]*(InterestRate/PaymentsPerYear),"")</f>
        <v/>
      </c>
      <c r="J15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73" t="str">
        <f ca="1">IF(PaymentSchedule[[#This Row],[PMT NO]]&lt;&gt;"",SUM(INDEX(PaymentSchedule[INTEREST],1,1):PaymentSchedule[[#This Row],[INTEREST]]),"")</f>
        <v/>
      </c>
    </row>
    <row r="157" spans="2:11" x14ac:dyDescent="0.25">
      <c r="B157" s="74" t="str">
        <f ca="1">IF(LoanIsGood,IF(ROW()-ROW(PaymentSchedule[[#Headers],[PMT NO]])&gt;ScheduledNumberOfPayments,"",ROW()-ROW(PaymentSchedule[[#Headers],[PMT NO]])),"")</f>
        <v/>
      </c>
      <c r="C157" s="72" t="str">
        <f ca="1">IF(PaymentSchedule[[#This Row],[PMT NO]]&lt;&gt;"",EOMONTH(LoanStartDate,ROW(PaymentSchedule[[#This Row],[PMT NO]])-ROW(PaymentSchedule[[#Headers],[PMT NO]])-2)+DAY(LoanStartDate),"")</f>
        <v/>
      </c>
      <c r="D15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7" s="73" t="str">
        <f ca="1">IF(PaymentSchedule[[#This Row],[PMT NO]]&lt;&gt;"",ScheduledPayment,"")</f>
        <v/>
      </c>
      <c r="F15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73" t="str">
        <f ca="1">IF(PaymentSchedule[[#This Row],[PMT NO]]&lt;&gt;"",PaymentSchedule[[#This Row],[TOTAL PAYMENT]]-PaymentSchedule[[#This Row],[INTEREST]],"")</f>
        <v/>
      </c>
      <c r="I157" s="73" t="str">
        <f ca="1">IF(PaymentSchedule[[#This Row],[PMT NO]]&lt;&gt;"",PaymentSchedule[[#This Row],[BEGINNING BALANCE]]*(InterestRate/PaymentsPerYear),"")</f>
        <v/>
      </c>
      <c r="J15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73" t="str">
        <f ca="1">IF(PaymentSchedule[[#This Row],[PMT NO]]&lt;&gt;"",SUM(INDEX(PaymentSchedule[INTEREST],1,1):PaymentSchedule[[#This Row],[INTEREST]]),"")</f>
        <v/>
      </c>
    </row>
    <row r="158" spans="2:11" x14ac:dyDescent="0.25">
      <c r="B158" s="74" t="str">
        <f ca="1">IF(LoanIsGood,IF(ROW()-ROW(PaymentSchedule[[#Headers],[PMT NO]])&gt;ScheduledNumberOfPayments,"",ROW()-ROW(PaymentSchedule[[#Headers],[PMT NO]])),"")</f>
        <v/>
      </c>
      <c r="C158" s="72" t="str">
        <f ca="1">IF(PaymentSchedule[[#This Row],[PMT NO]]&lt;&gt;"",EOMONTH(LoanStartDate,ROW(PaymentSchedule[[#This Row],[PMT NO]])-ROW(PaymentSchedule[[#Headers],[PMT NO]])-2)+DAY(LoanStartDate),"")</f>
        <v/>
      </c>
      <c r="D15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8" s="73" t="str">
        <f ca="1">IF(PaymentSchedule[[#This Row],[PMT NO]]&lt;&gt;"",ScheduledPayment,"")</f>
        <v/>
      </c>
      <c r="F15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73" t="str">
        <f ca="1">IF(PaymentSchedule[[#This Row],[PMT NO]]&lt;&gt;"",PaymentSchedule[[#This Row],[TOTAL PAYMENT]]-PaymentSchedule[[#This Row],[INTEREST]],"")</f>
        <v/>
      </c>
      <c r="I158" s="73" t="str">
        <f ca="1">IF(PaymentSchedule[[#This Row],[PMT NO]]&lt;&gt;"",PaymentSchedule[[#This Row],[BEGINNING BALANCE]]*(InterestRate/PaymentsPerYear),"")</f>
        <v/>
      </c>
      <c r="J15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73" t="str">
        <f ca="1">IF(PaymentSchedule[[#This Row],[PMT NO]]&lt;&gt;"",SUM(INDEX(PaymentSchedule[INTEREST],1,1):PaymentSchedule[[#This Row],[INTEREST]]),"")</f>
        <v/>
      </c>
    </row>
    <row r="159" spans="2:11" x14ac:dyDescent="0.25">
      <c r="B159" s="74" t="str">
        <f ca="1">IF(LoanIsGood,IF(ROW()-ROW(PaymentSchedule[[#Headers],[PMT NO]])&gt;ScheduledNumberOfPayments,"",ROW()-ROW(PaymentSchedule[[#Headers],[PMT NO]])),"")</f>
        <v/>
      </c>
      <c r="C159" s="72" t="str">
        <f ca="1">IF(PaymentSchedule[[#This Row],[PMT NO]]&lt;&gt;"",EOMONTH(LoanStartDate,ROW(PaymentSchedule[[#This Row],[PMT NO]])-ROW(PaymentSchedule[[#Headers],[PMT NO]])-2)+DAY(LoanStartDate),"")</f>
        <v/>
      </c>
      <c r="D15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59" s="73" t="str">
        <f ca="1">IF(PaymentSchedule[[#This Row],[PMT NO]]&lt;&gt;"",ScheduledPayment,"")</f>
        <v/>
      </c>
      <c r="F15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73" t="str">
        <f ca="1">IF(PaymentSchedule[[#This Row],[PMT NO]]&lt;&gt;"",PaymentSchedule[[#This Row],[TOTAL PAYMENT]]-PaymentSchedule[[#This Row],[INTEREST]],"")</f>
        <v/>
      </c>
      <c r="I159" s="73" t="str">
        <f ca="1">IF(PaymentSchedule[[#This Row],[PMT NO]]&lt;&gt;"",PaymentSchedule[[#This Row],[BEGINNING BALANCE]]*(InterestRate/PaymentsPerYear),"")</f>
        <v/>
      </c>
      <c r="J15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73" t="str">
        <f ca="1">IF(PaymentSchedule[[#This Row],[PMT NO]]&lt;&gt;"",SUM(INDEX(PaymentSchedule[INTEREST],1,1):PaymentSchedule[[#This Row],[INTEREST]]),"")</f>
        <v/>
      </c>
    </row>
    <row r="160" spans="2:11" x14ac:dyDescent="0.25">
      <c r="B160" s="74" t="str">
        <f ca="1">IF(LoanIsGood,IF(ROW()-ROW(PaymentSchedule[[#Headers],[PMT NO]])&gt;ScheduledNumberOfPayments,"",ROW()-ROW(PaymentSchedule[[#Headers],[PMT NO]])),"")</f>
        <v/>
      </c>
      <c r="C160" s="72" t="str">
        <f ca="1">IF(PaymentSchedule[[#This Row],[PMT NO]]&lt;&gt;"",EOMONTH(LoanStartDate,ROW(PaymentSchedule[[#This Row],[PMT NO]])-ROW(PaymentSchedule[[#Headers],[PMT NO]])-2)+DAY(LoanStartDate),"")</f>
        <v/>
      </c>
      <c r="D16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0" s="73" t="str">
        <f ca="1">IF(PaymentSchedule[[#This Row],[PMT NO]]&lt;&gt;"",ScheduledPayment,"")</f>
        <v/>
      </c>
      <c r="F16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73" t="str">
        <f ca="1">IF(PaymentSchedule[[#This Row],[PMT NO]]&lt;&gt;"",PaymentSchedule[[#This Row],[TOTAL PAYMENT]]-PaymentSchedule[[#This Row],[INTEREST]],"")</f>
        <v/>
      </c>
      <c r="I160" s="73" t="str">
        <f ca="1">IF(PaymentSchedule[[#This Row],[PMT NO]]&lt;&gt;"",PaymentSchedule[[#This Row],[BEGINNING BALANCE]]*(InterestRate/PaymentsPerYear),"")</f>
        <v/>
      </c>
      <c r="J16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73" t="str">
        <f ca="1">IF(PaymentSchedule[[#This Row],[PMT NO]]&lt;&gt;"",SUM(INDEX(PaymentSchedule[INTEREST],1,1):PaymentSchedule[[#This Row],[INTEREST]]),"")</f>
        <v/>
      </c>
    </row>
    <row r="161" spans="2:11" x14ac:dyDescent="0.25">
      <c r="B161" s="74" t="str">
        <f ca="1">IF(LoanIsGood,IF(ROW()-ROW(PaymentSchedule[[#Headers],[PMT NO]])&gt;ScheduledNumberOfPayments,"",ROW()-ROW(PaymentSchedule[[#Headers],[PMT NO]])),"")</f>
        <v/>
      </c>
      <c r="C161" s="72" t="str">
        <f ca="1">IF(PaymentSchedule[[#This Row],[PMT NO]]&lt;&gt;"",EOMONTH(LoanStartDate,ROW(PaymentSchedule[[#This Row],[PMT NO]])-ROW(PaymentSchedule[[#Headers],[PMT NO]])-2)+DAY(LoanStartDate),"")</f>
        <v/>
      </c>
      <c r="D16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1" s="73" t="str">
        <f ca="1">IF(PaymentSchedule[[#This Row],[PMT NO]]&lt;&gt;"",ScheduledPayment,"")</f>
        <v/>
      </c>
      <c r="F16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73" t="str">
        <f ca="1">IF(PaymentSchedule[[#This Row],[PMT NO]]&lt;&gt;"",PaymentSchedule[[#This Row],[TOTAL PAYMENT]]-PaymentSchedule[[#This Row],[INTEREST]],"")</f>
        <v/>
      </c>
      <c r="I161" s="73" t="str">
        <f ca="1">IF(PaymentSchedule[[#This Row],[PMT NO]]&lt;&gt;"",PaymentSchedule[[#This Row],[BEGINNING BALANCE]]*(InterestRate/PaymentsPerYear),"")</f>
        <v/>
      </c>
      <c r="J16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73" t="str">
        <f ca="1">IF(PaymentSchedule[[#This Row],[PMT NO]]&lt;&gt;"",SUM(INDEX(PaymentSchedule[INTEREST],1,1):PaymentSchedule[[#This Row],[INTEREST]]),"")</f>
        <v/>
      </c>
    </row>
    <row r="162" spans="2:11" x14ac:dyDescent="0.25">
      <c r="B162" s="74" t="str">
        <f ca="1">IF(LoanIsGood,IF(ROW()-ROW(PaymentSchedule[[#Headers],[PMT NO]])&gt;ScheduledNumberOfPayments,"",ROW()-ROW(PaymentSchedule[[#Headers],[PMT NO]])),"")</f>
        <v/>
      </c>
      <c r="C162" s="72" t="str">
        <f ca="1">IF(PaymentSchedule[[#This Row],[PMT NO]]&lt;&gt;"",EOMONTH(LoanStartDate,ROW(PaymentSchedule[[#This Row],[PMT NO]])-ROW(PaymentSchedule[[#Headers],[PMT NO]])-2)+DAY(LoanStartDate),"")</f>
        <v/>
      </c>
      <c r="D16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2" s="73" t="str">
        <f ca="1">IF(PaymentSchedule[[#This Row],[PMT NO]]&lt;&gt;"",ScheduledPayment,"")</f>
        <v/>
      </c>
      <c r="F16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73" t="str">
        <f ca="1">IF(PaymentSchedule[[#This Row],[PMT NO]]&lt;&gt;"",PaymentSchedule[[#This Row],[TOTAL PAYMENT]]-PaymentSchedule[[#This Row],[INTEREST]],"")</f>
        <v/>
      </c>
      <c r="I162" s="73" t="str">
        <f ca="1">IF(PaymentSchedule[[#This Row],[PMT NO]]&lt;&gt;"",PaymentSchedule[[#This Row],[BEGINNING BALANCE]]*(InterestRate/PaymentsPerYear),"")</f>
        <v/>
      </c>
      <c r="J16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73" t="str">
        <f ca="1">IF(PaymentSchedule[[#This Row],[PMT NO]]&lt;&gt;"",SUM(INDEX(PaymentSchedule[INTEREST],1,1):PaymentSchedule[[#This Row],[INTEREST]]),"")</f>
        <v/>
      </c>
    </row>
    <row r="163" spans="2:11" x14ac:dyDescent="0.25">
      <c r="B163" s="74" t="str">
        <f ca="1">IF(LoanIsGood,IF(ROW()-ROW(PaymentSchedule[[#Headers],[PMT NO]])&gt;ScheduledNumberOfPayments,"",ROW()-ROW(PaymentSchedule[[#Headers],[PMT NO]])),"")</f>
        <v/>
      </c>
      <c r="C163" s="72" t="str">
        <f ca="1">IF(PaymentSchedule[[#This Row],[PMT NO]]&lt;&gt;"",EOMONTH(LoanStartDate,ROW(PaymentSchedule[[#This Row],[PMT NO]])-ROW(PaymentSchedule[[#Headers],[PMT NO]])-2)+DAY(LoanStartDate),"")</f>
        <v/>
      </c>
      <c r="D16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3" s="73" t="str">
        <f ca="1">IF(PaymentSchedule[[#This Row],[PMT NO]]&lt;&gt;"",ScheduledPayment,"")</f>
        <v/>
      </c>
      <c r="F16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73" t="str">
        <f ca="1">IF(PaymentSchedule[[#This Row],[PMT NO]]&lt;&gt;"",PaymentSchedule[[#This Row],[TOTAL PAYMENT]]-PaymentSchedule[[#This Row],[INTEREST]],"")</f>
        <v/>
      </c>
      <c r="I163" s="73" t="str">
        <f ca="1">IF(PaymentSchedule[[#This Row],[PMT NO]]&lt;&gt;"",PaymentSchedule[[#This Row],[BEGINNING BALANCE]]*(InterestRate/PaymentsPerYear),"")</f>
        <v/>
      </c>
      <c r="J16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73" t="str">
        <f ca="1">IF(PaymentSchedule[[#This Row],[PMT NO]]&lt;&gt;"",SUM(INDEX(PaymentSchedule[INTEREST],1,1):PaymentSchedule[[#This Row],[INTEREST]]),"")</f>
        <v/>
      </c>
    </row>
    <row r="164" spans="2:11" x14ac:dyDescent="0.25">
      <c r="B164" s="74" t="str">
        <f ca="1">IF(LoanIsGood,IF(ROW()-ROW(PaymentSchedule[[#Headers],[PMT NO]])&gt;ScheduledNumberOfPayments,"",ROW()-ROW(PaymentSchedule[[#Headers],[PMT NO]])),"")</f>
        <v/>
      </c>
      <c r="C164" s="72" t="str">
        <f ca="1">IF(PaymentSchedule[[#This Row],[PMT NO]]&lt;&gt;"",EOMONTH(LoanStartDate,ROW(PaymentSchedule[[#This Row],[PMT NO]])-ROW(PaymentSchedule[[#Headers],[PMT NO]])-2)+DAY(LoanStartDate),"")</f>
        <v/>
      </c>
      <c r="D16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4" s="73" t="str">
        <f ca="1">IF(PaymentSchedule[[#This Row],[PMT NO]]&lt;&gt;"",ScheduledPayment,"")</f>
        <v/>
      </c>
      <c r="F16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73" t="str">
        <f ca="1">IF(PaymentSchedule[[#This Row],[PMT NO]]&lt;&gt;"",PaymentSchedule[[#This Row],[TOTAL PAYMENT]]-PaymentSchedule[[#This Row],[INTEREST]],"")</f>
        <v/>
      </c>
      <c r="I164" s="73" t="str">
        <f ca="1">IF(PaymentSchedule[[#This Row],[PMT NO]]&lt;&gt;"",PaymentSchedule[[#This Row],[BEGINNING BALANCE]]*(InterestRate/PaymentsPerYear),"")</f>
        <v/>
      </c>
      <c r="J16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73" t="str">
        <f ca="1">IF(PaymentSchedule[[#This Row],[PMT NO]]&lt;&gt;"",SUM(INDEX(PaymentSchedule[INTEREST],1,1):PaymentSchedule[[#This Row],[INTEREST]]),"")</f>
        <v/>
      </c>
    </row>
    <row r="165" spans="2:11" x14ac:dyDescent="0.25">
      <c r="B165" s="74" t="str">
        <f ca="1">IF(LoanIsGood,IF(ROW()-ROW(PaymentSchedule[[#Headers],[PMT NO]])&gt;ScheduledNumberOfPayments,"",ROW()-ROW(PaymentSchedule[[#Headers],[PMT NO]])),"")</f>
        <v/>
      </c>
      <c r="C165" s="72" t="str">
        <f ca="1">IF(PaymentSchedule[[#This Row],[PMT NO]]&lt;&gt;"",EOMONTH(LoanStartDate,ROW(PaymentSchedule[[#This Row],[PMT NO]])-ROW(PaymentSchedule[[#Headers],[PMT NO]])-2)+DAY(LoanStartDate),"")</f>
        <v/>
      </c>
      <c r="D16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5" s="73" t="str">
        <f ca="1">IF(PaymentSchedule[[#This Row],[PMT NO]]&lt;&gt;"",ScheduledPayment,"")</f>
        <v/>
      </c>
      <c r="F16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73" t="str">
        <f ca="1">IF(PaymentSchedule[[#This Row],[PMT NO]]&lt;&gt;"",PaymentSchedule[[#This Row],[TOTAL PAYMENT]]-PaymentSchedule[[#This Row],[INTEREST]],"")</f>
        <v/>
      </c>
      <c r="I165" s="73" t="str">
        <f ca="1">IF(PaymentSchedule[[#This Row],[PMT NO]]&lt;&gt;"",PaymentSchedule[[#This Row],[BEGINNING BALANCE]]*(InterestRate/PaymentsPerYear),"")</f>
        <v/>
      </c>
      <c r="J16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73" t="str">
        <f ca="1">IF(PaymentSchedule[[#This Row],[PMT NO]]&lt;&gt;"",SUM(INDEX(PaymentSchedule[INTEREST],1,1):PaymentSchedule[[#This Row],[INTEREST]]),"")</f>
        <v/>
      </c>
    </row>
    <row r="166" spans="2:11" x14ac:dyDescent="0.25">
      <c r="B166" s="74" t="str">
        <f ca="1">IF(LoanIsGood,IF(ROW()-ROW(PaymentSchedule[[#Headers],[PMT NO]])&gt;ScheduledNumberOfPayments,"",ROW()-ROW(PaymentSchedule[[#Headers],[PMT NO]])),"")</f>
        <v/>
      </c>
      <c r="C166" s="72" t="str">
        <f ca="1">IF(PaymentSchedule[[#This Row],[PMT NO]]&lt;&gt;"",EOMONTH(LoanStartDate,ROW(PaymentSchedule[[#This Row],[PMT NO]])-ROW(PaymentSchedule[[#Headers],[PMT NO]])-2)+DAY(LoanStartDate),"")</f>
        <v/>
      </c>
      <c r="D16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6" s="73" t="str">
        <f ca="1">IF(PaymentSchedule[[#This Row],[PMT NO]]&lt;&gt;"",ScheduledPayment,"")</f>
        <v/>
      </c>
      <c r="F16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73" t="str">
        <f ca="1">IF(PaymentSchedule[[#This Row],[PMT NO]]&lt;&gt;"",PaymentSchedule[[#This Row],[TOTAL PAYMENT]]-PaymentSchedule[[#This Row],[INTEREST]],"")</f>
        <v/>
      </c>
      <c r="I166" s="73" t="str">
        <f ca="1">IF(PaymentSchedule[[#This Row],[PMT NO]]&lt;&gt;"",PaymentSchedule[[#This Row],[BEGINNING BALANCE]]*(InterestRate/PaymentsPerYear),"")</f>
        <v/>
      </c>
      <c r="J16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73" t="str">
        <f ca="1">IF(PaymentSchedule[[#This Row],[PMT NO]]&lt;&gt;"",SUM(INDEX(PaymentSchedule[INTEREST],1,1):PaymentSchedule[[#This Row],[INTEREST]]),"")</f>
        <v/>
      </c>
    </row>
    <row r="167" spans="2:11" x14ac:dyDescent="0.25">
      <c r="B167" s="74" t="str">
        <f ca="1">IF(LoanIsGood,IF(ROW()-ROW(PaymentSchedule[[#Headers],[PMT NO]])&gt;ScheduledNumberOfPayments,"",ROW()-ROW(PaymentSchedule[[#Headers],[PMT NO]])),"")</f>
        <v/>
      </c>
      <c r="C167" s="72" t="str">
        <f ca="1">IF(PaymentSchedule[[#This Row],[PMT NO]]&lt;&gt;"",EOMONTH(LoanStartDate,ROW(PaymentSchedule[[#This Row],[PMT NO]])-ROW(PaymentSchedule[[#Headers],[PMT NO]])-2)+DAY(LoanStartDate),"")</f>
        <v/>
      </c>
      <c r="D16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7" s="73" t="str">
        <f ca="1">IF(PaymentSchedule[[#This Row],[PMT NO]]&lt;&gt;"",ScheduledPayment,"")</f>
        <v/>
      </c>
      <c r="F16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73" t="str">
        <f ca="1">IF(PaymentSchedule[[#This Row],[PMT NO]]&lt;&gt;"",PaymentSchedule[[#This Row],[TOTAL PAYMENT]]-PaymentSchedule[[#This Row],[INTEREST]],"")</f>
        <v/>
      </c>
      <c r="I167" s="73" t="str">
        <f ca="1">IF(PaymentSchedule[[#This Row],[PMT NO]]&lt;&gt;"",PaymentSchedule[[#This Row],[BEGINNING BALANCE]]*(InterestRate/PaymentsPerYear),"")</f>
        <v/>
      </c>
      <c r="J16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73" t="str">
        <f ca="1">IF(PaymentSchedule[[#This Row],[PMT NO]]&lt;&gt;"",SUM(INDEX(PaymentSchedule[INTEREST],1,1):PaymentSchedule[[#This Row],[INTEREST]]),"")</f>
        <v/>
      </c>
    </row>
    <row r="168" spans="2:11" x14ac:dyDescent="0.25">
      <c r="B168" s="74" t="str">
        <f ca="1">IF(LoanIsGood,IF(ROW()-ROW(PaymentSchedule[[#Headers],[PMT NO]])&gt;ScheduledNumberOfPayments,"",ROW()-ROW(PaymentSchedule[[#Headers],[PMT NO]])),"")</f>
        <v/>
      </c>
      <c r="C168" s="72" t="str">
        <f ca="1">IF(PaymentSchedule[[#This Row],[PMT NO]]&lt;&gt;"",EOMONTH(LoanStartDate,ROW(PaymentSchedule[[#This Row],[PMT NO]])-ROW(PaymentSchedule[[#Headers],[PMT NO]])-2)+DAY(LoanStartDate),"")</f>
        <v/>
      </c>
      <c r="D16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8" s="73" t="str">
        <f ca="1">IF(PaymentSchedule[[#This Row],[PMT NO]]&lt;&gt;"",ScheduledPayment,"")</f>
        <v/>
      </c>
      <c r="F16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73" t="str">
        <f ca="1">IF(PaymentSchedule[[#This Row],[PMT NO]]&lt;&gt;"",PaymentSchedule[[#This Row],[TOTAL PAYMENT]]-PaymentSchedule[[#This Row],[INTEREST]],"")</f>
        <v/>
      </c>
      <c r="I168" s="73" t="str">
        <f ca="1">IF(PaymentSchedule[[#This Row],[PMT NO]]&lt;&gt;"",PaymentSchedule[[#This Row],[BEGINNING BALANCE]]*(InterestRate/PaymentsPerYear),"")</f>
        <v/>
      </c>
      <c r="J16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73" t="str">
        <f ca="1">IF(PaymentSchedule[[#This Row],[PMT NO]]&lt;&gt;"",SUM(INDEX(PaymentSchedule[INTEREST],1,1):PaymentSchedule[[#This Row],[INTEREST]]),"")</f>
        <v/>
      </c>
    </row>
    <row r="169" spans="2:11" x14ac:dyDescent="0.25">
      <c r="B169" s="74" t="str">
        <f ca="1">IF(LoanIsGood,IF(ROW()-ROW(PaymentSchedule[[#Headers],[PMT NO]])&gt;ScheduledNumberOfPayments,"",ROW()-ROW(PaymentSchedule[[#Headers],[PMT NO]])),"")</f>
        <v/>
      </c>
      <c r="C169" s="72" t="str">
        <f ca="1">IF(PaymentSchedule[[#This Row],[PMT NO]]&lt;&gt;"",EOMONTH(LoanStartDate,ROW(PaymentSchedule[[#This Row],[PMT NO]])-ROW(PaymentSchedule[[#Headers],[PMT NO]])-2)+DAY(LoanStartDate),"")</f>
        <v/>
      </c>
      <c r="D16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69" s="73" t="str">
        <f ca="1">IF(PaymentSchedule[[#This Row],[PMT NO]]&lt;&gt;"",ScheduledPayment,"")</f>
        <v/>
      </c>
      <c r="F16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73" t="str">
        <f ca="1">IF(PaymentSchedule[[#This Row],[PMT NO]]&lt;&gt;"",PaymentSchedule[[#This Row],[TOTAL PAYMENT]]-PaymentSchedule[[#This Row],[INTEREST]],"")</f>
        <v/>
      </c>
      <c r="I169" s="73" t="str">
        <f ca="1">IF(PaymentSchedule[[#This Row],[PMT NO]]&lt;&gt;"",PaymentSchedule[[#This Row],[BEGINNING BALANCE]]*(InterestRate/PaymentsPerYear),"")</f>
        <v/>
      </c>
      <c r="J16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73" t="str">
        <f ca="1">IF(PaymentSchedule[[#This Row],[PMT NO]]&lt;&gt;"",SUM(INDEX(PaymentSchedule[INTEREST],1,1):PaymentSchedule[[#This Row],[INTEREST]]),"")</f>
        <v/>
      </c>
    </row>
    <row r="170" spans="2:11" x14ac:dyDescent="0.25">
      <c r="B170" s="74" t="str">
        <f ca="1">IF(LoanIsGood,IF(ROW()-ROW(PaymentSchedule[[#Headers],[PMT NO]])&gt;ScheduledNumberOfPayments,"",ROW()-ROW(PaymentSchedule[[#Headers],[PMT NO]])),"")</f>
        <v/>
      </c>
      <c r="C170" s="72" t="str">
        <f ca="1">IF(PaymentSchedule[[#This Row],[PMT NO]]&lt;&gt;"",EOMONTH(LoanStartDate,ROW(PaymentSchedule[[#This Row],[PMT NO]])-ROW(PaymentSchedule[[#Headers],[PMT NO]])-2)+DAY(LoanStartDate),"")</f>
        <v/>
      </c>
      <c r="D17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0" s="73" t="str">
        <f ca="1">IF(PaymentSchedule[[#This Row],[PMT NO]]&lt;&gt;"",ScheduledPayment,"")</f>
        <v/>
      </c>
      <c r="F17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73" t="str">
        <f ca="1">IF(PaymentSchedule[[#This Row],[PMT NO]]&lt;&gt;"",PaymentSchedule[[#This Row],[TOTAL PAYMENT]]-PaymentSchedule[[#This Row],[INTEREST]],"")</f>
        <v/>
      </c>
      <c r="I170" s="73" t="str">
        <f ca="1">IF(PaymentSchedule[[#This Row],[PMT NO]]&lt;&gt;"",PaymentSchedule[[#This Row],[BEGINNING BALANCE]]*(InterestRate/PaymentsPerYear),"")</f>
        <v/>
      </c>
      <c r="J17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73" t="str">
        <f ca="1">IF(PaymentSchedule[[#This Row],[PMT NO]]&lt;&gt;"",SUM(INDEX(PaymentSchedule[INTEREST],1,1):PaymentSchedule[[#This Row],[INTEREST]]),"")</f>
        <v/>
      </c>
    </row>
    <row r="171" spans="2:11" x14ac:dyDescent="0.25">
      <c r="B171" s="74" t="str">
        <f ca="1">IF(LoanIsGood,IF(ROW()-ROW(PaymentSchedule[[#Headers],[PMT NO]])&gt;ScheduledNumberOfPayments,"",ROW()-ROW(PaymentSchedule[[#Headers],[PMT NO]])),"")</f>
        <v/>
      </c>
      <c r="C171" s="72" t="str">
        <f ca="1">IF(PaymentSchedule[[#This Row],[PMT NO]]&lt;&gt;"",EOMONTH(LoanStartDate,ROW(PaymentSchedule[[#This Row],[PMT NO]])-ROW(PaymentSchedule[[#Headers],[PMT NO]])-2)+DAY(LoanStartDate),"")</f>
        <v/>
      </c>
      <c r="D17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1" s="73" t="str">
        <f ca="1">IF(PaymentSchedule[[#This Row],[PMT NO]]&lt;&gt;"",ScheduledPayment,"")</f>
        <v/>
      </c>
      <c r="F17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73" t="str">
        <f ca="1">IF(PaymentSchedule[[#This Row],[PMT NO]]&lt;&gt;"",PaymentSchedule[[#This Row],[TOTAL PAYMENT]]-PaymentSchedule[[#This Row],[INTEREST]],"")</f>
        <v/>
      </c>
      <c r="I171" s="73" t="str">
        <f ca="1">IF(PaymentSchedule[[#This Row],[PMT NO]]&lt;&gt;"",PaymentSchedule[[#This Row],[BEGINNING BALANCE]]*(InterestRate/PaymentsPerYear),"")</f>
        <v/>
      </c>
      <c r="J17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73" t="str">
        <f ca="1">IF(PaymentSchedule[[#This Row],[PMT NO]]&lt;&gt;"",SUM(INDEX(PaymentSchedule[INTEREST],1,1):PaymentSchedule[[#This Row],[INTEREST]]),"")</f>
        <v/>
      </c>
    </row>
    <row r="172" spans="2:11" x14ac:dyDescent="0.25">
      <c r="B172" s="74" t="str">
        <f ca="1">IF(LoanIsGood,IF(ROW()-ROW(PaymentSchedule[[#Headers],[PMT NO]])&gt;ScheduledNumberOfPayments,"",ROW()-ROW(PaymentSchedule[[#Headers],[PMT NO]])),"")</f>
        <v/>
      </c>
      <c r="C172" s="72" t="str">
        <f ca="1">IF(PaymentSchedule[[#This Row],[PMT NO]]&lt;&gt;"",EOMONTH(LoanStartDate,ROW(PaymentSchedule[[#This Row],[PMT NO]])-ROW(PaymentSchedule[[#Headers],[PMT NO]])-2)+DAY(LoanStartDate),"")</f>
        <v/>
      </c>
      <c r="D17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2" s="73" t="str">
        <f ca="1">IF(PaymentSchedule[[#This Row],[PMT NO]]&lt;&gt;"",ScheduledPayment,"")</f>
        <v/>
      </c>
      <c r="F17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73" t="str">
        <f ca="1">IF(PaymentSchedule[[#This Row],[PMT NO]]&lt;&gt;"",PaymentSchedule[[#This Row],[TOTAL PAYMENT]]-PaymentSchedule[[#This Row],[INTEREST]],"")</f>
        <v/>
      </c>
      <c r="I172" s="73" t="str">
        <f ca="1">IF(PaymentSchedule[[#This Row],[PMT NO]]&lt;&gt;"",PaymentSchedule[[#This Row],[BEGINNING BALANCE]]*(InterestRate/PaymentsPerYear),"")</f>
        <v/>
      </c>
      <c r="J17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73" t="str">
        <f ca="1">IF(PaymentSchedule[[#This Row],[PMT NO]]&lt;&gt;"",SUM(INDEX(PaymentSchedule[INTEREST],1,1):PaymentSchedule[[#This Row],[INTEREST]]),"")</f>
        <v/>
      </c>
    </row>
    <row r="173" spans="2:11" x14ac:dyDescent="0.25">
      <c r="B173" s="74" t="str">
        <f ca="1">IF(LoanIsGood,IF(ROW()-ROW(PaymentSchedule[[#Headers],[PMT NO]])&gt;ScheduledNumberOfPayments,"",ROW()-ROW(PaymentSchedule[[#Headers],[PMT NO]])),"")</f>
        <v/>
      </c>
      <c r="C173" s="72" t="str">
        <f ca="1">IF(PaymentSchedule[[#This Row],[PMT NO]]&lt;&gt;"",EOMONTH(LoanStartDate,ROW(PaymentSchedule[[#This Row],[PMT NO]])-ROW(PaymentSchedule[[#Headers],[PMT NO]])-2)+DAY(LoanStartDate),"")</f>
        <v/>
      </c>
      <c r="D17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3" s="73" t="str">
        <f ca="1">IF(PaymentSchedule[[#This Row],[PMT NO]]&lt;&gt;"",ScheduledPayment,"")</f>
        <v/>
      </c>
      <c r="F17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73" t="str">
        <f ca="1">IF(PaymentSchedule[[#This Row],[PMT NO]]&lt;&gt;"",PaymentSchedule[[#This Row],[TOTAL PAYMENT]]-PaymentSchedule[[#This Row],[INTEREST]],"")</f>
        <v/>
      </c>
      <c r="I173" s="73" t="str">
        <f ca="1">IF(PaymentSchedule[[#This Row],[PMT NO]]&lt;&gt;"",PaymentSchedule[[#This Row],[BEGINNING BALANCE]]*(InterestRate/PaymentsPerYear),"")</f>
        <v/>
      </c>
      <c r="J17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73" t="str">
        <f ca="1">IF(PaymentSchedule[[#This Row],[PMT NO]]&lt;&gt;"",SUM(INDEX(PaymentSchedule[INTEREST],1,1):PaymentSchedule[[#This Row],[INTEREST]]),"")</f>
        <v/>
      </c>
    </row>
    <row r="174" spans="2:11" x14ac:dyDescent="0.25">
      <c r="B174" s="74" t="str">
        <f ca="1">IF(LoanIsGood,IF(ROW()-ROW(PaymentSchedule[[#Headers],[PMT NO]])&gt;ScheduledNumberOfPayments,"",ROW()-ROW(PaymentSchedule[[#Headers],[PMT NO]])),"")</f>
        <v/>
      </c>
      <c r="C174" s="72" t="str">
        <f ca="1">IF(PaymentSchedule[[#This Row],[PMT NO]]&lt;&gt;"",EOMONTH(LoanStartDate,ROW(PaymentSchedule[[#This Row],[PMT NO]])-ROW(PaymentSchedule[[#Headers],[PMT NO]])-2)+DAY(LoanStartDate),"")</f>
        <v/>
      </c>
      <c r="D17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4" s="73" t="str">
        <f ca="1">IF(PaymentSchedule[[#This Row],[PMT NO]]&lt;&gt;"",ScheduledPayment,"")</f>
        <v/>
      </c>
      <c r="F17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73" t="str">
        <f ca="1">IF(PaymentSchedule[[#This Row],[PMT NO]]&lt;&gt;"",PaymentSchedule[[#This Row],[TOTAL PAYMENT]]-PaymentSchedule[[#This Row],[INTEREST]],"")</f>
        <v/>
      </c>
      <c r="I174" s="73" t="str">
        <f ca="1">IF(PaymentSchedule[[#This Row],[PMT NO]]&lt;&gt;"",PaymentSchedule[[#This Row],[BEGINNING BALANCE]]*(InterestRate/PaymentsPerYear),"")</f>
        <v/>
      </c>
      <c r="J17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73" t="str">
        <f ca="1">IF(PaymentSchedule[[#This Row],[PMT NO]]&lt;&gt;"",SUM(INDEX(PaymentSchedule[INTEREST],1,1):PaymentSchedule[[#This Row],[INTEREST]]),"")</f>
        <v/>
      </c>
    </row>
    <row r="175" spans="2:11" x14ac:dyDescent="0.25">
      <c r="B175" s="74" t="str">
        <f ca="1">IF(LoanIsGood,IF(ROW()-ROW(PaymentSchedule[[#Headers],[PMT NO]])&gt;ScheduledNumberOfPayments,"",ROW()-ROW(PaymentSchedule[[#Headers],[PMT NO]])),"")</f>
        <v/>
      </c>
      <c r="C175" s="72" t="str">
        <f ca="1">IF(PaymentSchedule[[#This Row],[PMT NO]]&lt;&gt;"",EOMONTH(LoanStartDate,ROW(PaymentSchedule[[#This Row],[PMT NO]])-ROW(PaymentSchedule[[#Headers],[PMT NO]])-2)+DAY(LoanStartDate),"")</f>
        <v/>
      </c>
      <c r="D17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5" s="73" t="str">
        <f ca="1">IF(PaymentSchedule[[#This Row],[PMT NO]]&lt;&gt;"",ScheduledPayment,"")</f>
        <v/>
      </c>
      <c r="F17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73" t="str">
        <f ca="1">IF(PaymentSchedule[[#This Row],[PMT NO]]&lt;&gt;"",PaymentSchedule[[#This Row],[TOTAL PAYMENT]]-PaymentSchedule[[#This Row],[INTEREST]],"")</f>
        <v/>
      </c>
      <c r="I175" s="73" t="str">
        <f ca="1">IF(PaymentSchedule[[#This Row],[PMT NO]]&lt;&gt;"",PaymentSchedule[[#This Row],[BEGINNING BALANCE]]*(InterestRate/PaymentsPerYear),"")</f>
        <v/>
      </c>
      <c r="J17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73" t="str">
        <f ca="1">IF(PaymentSchedule[[#This Row],[PMT NO]]&lt;&gt;"",SUM(INDEX(PaymentSchedule[INTEREST],1,1):PaymentSchedule[[#This Row],[INTEREST]]),"")</f>
        <v/>
      </c>
    </row>
    <row r="176" spans="2:11" x14ac:dyDescent="0.25">
      <c r="B176" s="74" t="str">
        <f ca="1">IF(LoanIsGood,IF(ROW()-ROW(PaymentSchedule[[#Headers],[PMT NO]])&gt;ScheduledNumberOfPayments,"",ROW()-ROW(PaymentSchedule[[#Headers],[PMT NO]])),"")</f>
        <v/>
      </c>
      <c r="C176" s="72" t="str">
        <f ca="1">IF(PaymentSchedule[[#This Row],[PMT NO]]&lt;&gt;"",EOMONTH(LoanStartDate,ROW(PaymentSchedule[[#This Row],[PMT NO]])-ROW(PaymentSchedule[[#Headers],[PMT NO]])-2)+DAY(LoanStartDate),"")</f>
        <v/>
      </c>
      <c r="D17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6" s="73" t="str">
        <f ca="1">IF(PaymentSchedule[[#This Row],[PMT NO]]&lt;&gt;"",ScheduledPayment,"")</f>
        <v/>
      </c>
      <c r="F17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73" t="str">
        <f ca="1">IF(PaymentSchedule[[#This Row],[PMT NO]]&lt;&gt;"",PaymentSchedule[[#This Row],[TOTAL PAYMENT]]-PaymentSchedule[[#This Row],[INTEREST]],"")</f>
        <v/>
      </c>
      <c r="I176" s="73" t="str">
        <f ca="1">IF(PaymentSchedule[[#This Row],[PMT NO]]&lt;&gt;"",PaymentSchedule[[#This Row],[BEGINNING BALANCE]]*(InterestRate/PaymentsPerYear),"")</f>
        <v/>
      </c>
      <c r="J17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73" t="str">
        <f ca="1">IF(PaymentSchedule[[#This Row],[PMT NO]]&lt;&gt;"",SUM(INDEX(PaymentSchedule[INTEREST],1,1):PaymentSchedule[[#This Row],[INTEREST]]),"")</f>
        <v/>
      </c>
    </row>
    <row r="177" spans="2:11" x14ac:dyDescent="0.25">
      <c r="B177" s="74" t="str">
        <f ca="1">IF(LoanIsGood,IF(ROW()-ROW(PaymentSchedule[[#Headers],[PMT NO]])&gt;ScheduledNumberOfPayments,"",ROW()-ROW(PaymentSchedule[[#Headers],[PMT NO]])),"")</f>
        <v/>
      </c>
      <c r="C177" s="72" t="str">
        <f ca="1">IF(PaymentSchedule[[#This Row],[PMT NO]]&lt;&gt;"",EOMONTH(LoanStartDate,ROW(PaymentSchedule[[#This Row],[PMT NO]])-ROW(PaymentSchedule[[#Headers],[PMT NO]])-2)+DAY(LoanStartDate),"")</f>
        <v/>
      </c>
      <c r="D17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7" s="73" t="str">
        <f ca="1">IF(PaymentSchedule[[#This Row],[PMT NO]]&lt;&gt;"",ScheduledPayment,"")</f>
        <v/>
      </c>
      <c r="F17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73" t="str">
        <f ca="1">IF(PaymentSchedule[[#This Row],[PMT NO]]&lt;&gt;"",PaymentSchedule[[#This Row],[TOTAL PAYMENT]]-PaymentSchedule[[#This Row],[INTEREST]],"")</f>
        <v/>
      </c>
      <c r="I177" s="73" t="str">
        <f ca="1">IF(PaymentSchedule[[#This Row],[PMT NO]]&lt;&gt;"",PaymentSchedule[[#This Row],[BEGINNING BALANCE]]*(InterestRate/PaymentsPerYear),"")</f>
        <v/>
      </c>
      <c r="J17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73" t="str">
        <f ca="1">IF(PaymentSchedule[[#This Row],[PMT NO]]&lt;&gt;"",SUM(INDEX(PaymentSchedule[INTEREST],1,1):PaymentSchedule[[#This Row],[INTEREST]]),"")</f>
        <v/>
      </c>
    </row>
    <row r="178" spans="2:11" x14ac:dyDescent="0.25">
      <c r="B178" s="74" t="str">
        <f ca="1">IF(LoanIsGood,IF(ROW()-ROW(PaymentSchedule[[#Headers],[PMT NO]])&gt;ScheduledNumberOfPayments,"",ROW()-ROW(PaymentSchedule[[#Headers],[PMT NO]])),"")</f>
        <v/>
      </c>
      <c r="C178" s="72" t="str">
        <f ca="1">IF(PaymentSchedule[[#This Row],[PMT NO]]&lt;&gt;"",EOMONTH(LoanStartDate,ROW(PaymentSchedule[[#This Row],[PMT NO]])-ROW(PaymentSchedule[[#Headers],[PMT NO]])-2)+DAY(LoanStartDate),"")</f>
        <v/>
      </c>
      <c r="D17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8" s="73" t="str">
        <f ca="1">IF(PaymentSchedule[[#This Row],[PMT NO]]&lt;&gt;"",ScheduledPayment,"")</f>
        <v/>
      </c>
      <c r="F17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73" t="str">
        <f ca="1">IF(PaymentSchedule[[#This Row],[PMT NO]]&lt;&gt;"",PaymentSchedule[[#This Row],[TOTAL PAYMENT]]-PaymentSchedule[[#This Row],[INTEREST]],"")</f>
        <v/>
      </c>
      <c r="I178" s="73" t="str">
        <f ca="1">IF(PaymentSchedule[[#This Row],[PMT NO]]&lt;&gt;"",PaymentSchedule[[#This Row],[BEGINNING BALANCE]]*(InterestRate/PaymentsPerYear),"")</f>
        <v/>
      </c>
      <c r="J17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73" t="str">
        <f ca="1">IF(PaymentSchedule[[#This Row],[PMT NO]]&lt;&gt;"",SUM(INDEX(PaymentSchedule[INTEREST],1,1):PaymentSchedule[[#This Row],[INTEREST]]),"")</f>
        <v/>
      </c>
    </row>
    <row r="179" spans="2:11" x14ac:dyDescent="0.25">
      <c r="B179" s="74" t="str">
        <f ca="1">IF(LoanIsGood,IF(ROW()-ROW(PaymentSchedule[[#Headers],[PMT NO]])&gt;ScheduledNumberOfPayments,"",ROW()-ROW(PaymentSchedule[[#Headers],[PMT NO]])),"")</f>
        <v/>
      </c>
      <c r="C179" s="72" t="str">
        <f ca="1">IF(PaymentSchedule[[#This Row],[PMT NO]]&lt;&gt;"",EOMONTH(LoanStartDate,ROW(PaymentSchedule[[#This Row],[PMT NO]])-ROW(PaymentSchedule[[#Headers],[PMT NO]])-2)+DAY(LoanStartDate),"")</f>
        <v/>
      </c>
      <c r="D17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79" s="73" t="str">
        <f ca="1">IF(PaymentSchedule[[#This Row],[PMT NO]]&lt;&gt;"",ScheduledPayment,"")</f>
        <v/>
      </c>
      <c r="F17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73" t="str">
        <f ca="1">IF(PaymentSchedule[[#This Row],[PMT NO]]&lt;&gt;"",PaymentSchedule[[#This Row],[TOTAL PAYMENT]]-PaymentSchedule[[#This Row],[INTEREST]],"")</f>
        <v/>
      </c>
      <c r="I179" s="73" t="str">
        <f ca="1">IF(PaymentSchedule[[#This Row],[PMT NO]]&lt;&gt;"",PaymentSchedule[[#This Row],[BEGINNING BALANCE]]*(InterestRate/PaymentsPerYear),"")</f>
        <v/>
      </c>
      <c r="J17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73" t="str">
        <f ca="1">IF(PaymentSchedule[[#This Row],[PMT NO]]&lt;&gt;"",SUM(INDEX(PaymentSchedule[INTEREST],1,1):PaymentSchedule[[#This Row],[INTEREST]]),"")</f>
        <v/>
      </c>
    </row>
    <row r="180" spans="2:11" x14ac:dyDescent="0.25">
      <c r="B180" s="74" t="str">
        <f ca="1">IF(LoanIsGood,IF(ROW()-ROW(PaymentSchedule[[#Headers],[PMT NO]])&gt;ScheduledNumberOfPayments,"",ROW()-ROW(PaymentSchedule[[#Headers],[PMT NO]])),"")</f>
        <v/>
      </c>
      <c r="C180" s="72" t="str">
        <f ca="1">IF(PaymentSchedule[[#This Row],[PMT NO]]&lt;&gt;"",EOMONTH(LoanStartDate,ROW(PaymentSchedule[[#This Row],[PMT NO]])-ROW(PaymentSchedule[[#Headers],[PMT NO]])-2)+DAY(LoanStartDate),"")</f>
        <v/>
      </c>
      <c r="D18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0" s="73" t="str">
        <f ca="1">IF(PaymentSchedule[[#This Row],[PMT NO]]&lt;&gt;"",ScheduledPayment,"")</f>
        <v/>
      </c>
      <c r="F18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73" t="str">
        <f ca="1">IF(PaymentSchedule[[#This Row],[PMT NO]]&lt;&gt;"",PaymentSchedule[[#This Row],[TOTAL PAYMENT]]-PaymentSchedule[[#This Row],[INTEREST]],"")</f>
        <v/>
      </c>
      <c r="I180" s="73" t="str">
        <f ca="1">IF(PaymentSchedule[[#This Row],[PMT NO]]&lt;&gt;"",PaymentSchedule[[#This Row],[BEGINNING BALANCE]]*(InterestRate/PaymentsPerYear),"")</f>
        <v/>
      </c>
      <c r="J18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73" t="str">
        <f ca="1">IF(PaymentSchedule[[#This Row],[PMT NO]]&lt;&gt;"",SUM(INDEX(PaymentSchedule[INTEREST],1,1):PaymentSchedule[[#This Row],[INTEREST]]),"")</f>
        <v/>
      </c>
    </row>
    <row r="181" spans="2:11" x14ac:dyDescent="0.25">
      <c r="B181" s="74" t="str">
        <f ca="1">IF(LoanIsGood,IF(ROW()-ROW(PaymentSchedule[[#Headers],[PMT NO]])&gt;ScheduledNumberOfPayments,"",ROW()-ROW(PaymentSchedule[[#Headers],[PMT NO]])),"")</f>
        <v/>
      </c>
      <c r="C181" s="72" t="str">
        <f ca="1">IF(PaymentSchedule[[#This Row],[PMT NO]]&lt;&gt;"",EOMONTH(LoanStartDate,ROW(PaymentSchedule[[#This Row],[PMT NO]])-ROW(PaymentSchedule[[#Headers],[PMT NO]])-2)+DAY(LoanStartDate),"")</f>
        <v/>
      </c>
      <c r="D18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1" s="73" t="str">
        <f ca="1">IF(PaymentSchedule[[#This Row],[PMT NO]]&lt;&gt;"",ScheduledPayment,"")</f>
        <v/>
      </c>
      <c r="F18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73" t="str">
        <f ca="1">IF(PaymentSchedule[[#This Row],[PMT NO]]&lt;&gt;"",PaymentSchedule[[#This Row],[TOTAL PAYMENT]]-PaymentSchedule[[#This Row],[INTEREST]],"")</f>
        <v/>
      </c>
      <c r="I181" s="73" t="str">
        <f ca="1">IF(PaymentSchedule[[#This Row],[PMT NO]]&lt;&gt;"",PaymentSchedule[[#This Row],[BEGINNING BALANCE]]*(InterestRate/PaymentsPerYear),"")</f>
        <v/>
      </c>
      <c r="J18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73" t="str">
        <f ca="1">IF(PaymentSchedule[[#This Row],[PMT NO]]&lt;&gt;"",SUM(INDEX(PaymentSchedule[INTEREST],1,1):PaymentSchedule[[#This Row],[INTEREST]]),"")</f>
        <v/>
      </c>
    </row>
    <row r="182" spans="2:11" x14ac:dyDescent="0.25">
      <c r="B182" s="74" t="str">
        <f ca="1">IF(LoanIsGood,IF(ROW()-ROW(PaymentSchedule[[#Headers],[PMT NO]])&gt;ScheduledNumberOfPayments,"",ROW()-ROW(PaymentSchedule[[#Headers],[PMT NO]])),"")</f>
        <v/>
      </c>
      <c r="C182" s="72" t="str">
        <f ca="1">IF(PaymentSchedule[[#This Row],[PMT NO]]&lt;&gt;"",EOMONTH(LoanStartDate,ROW(PaymentSchedule[[#This Row],[PMT NO]])-ROW(PaymentSchedule[[#Headers],[PMT NO]])-2)+DAY(LoanStartDate),"")</f>
        <v/>
      </c>
      <c r="D18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2" s="73" t="str">
        <f ca="1">IF(PaymentSchedule[[#This Row],[PMT NO]]&lt;&gt;"",ScheduledPayment,"")</f>
        <v/>
      </c>
      <c r="F18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73" t="str">
        <f ca="1">IF(PaymentSchedule[[#This Row],[PMT NO]]&lt;&gt;"",PaymentSchedule[[#This Row],[TOTAL PAYMENT]]-PaymentSchedule[[#This Row],[INTEREST]],"")</f>
        <v/>
      </c>
      <c r="I182" s="73" t="str">
        <f ca="1">IF(PaymentSchedule[[#This Row],[PMT NO]]&lt;&gt;"",PaymentSchedule[[#This Row],[BEGINNING BALANCE]]*(InterestRate/PaymentsPerYear),"")</f>
        <v/>
      </c>
      <c r="J18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73" t="str">
        <f ca="1">IF(PaymentSchedule[[#This Row],[PMT NO]]&lt;&gt;"",SUM(INDEX(PaymentSchedule[INTEREST],1,1):PaymentSchedule[[#This Row],[INTEREST]]),"")</f>
        <v/>
      </c>
    </row>
    <row r="183" spans="2:11" x14ac:dyDescent="0.25">
      <c r="B183" s="74" t="str">
        <f ca="1">IF(LoanIsGood,IF(ROW()-ROW(PaymentSchedule[[#Headers],[PMT NO]])&gt;ScheduledNumberOfPayments,"",ROW()-ROW(PaymentSchedule[[#Headers],[PMT NO]])),"")</f>
        <v/>
      </c>
      <c r="C183" s="72" t="str">
        <f ca="1">IF(PaymentSchedule[[#This Row],[PMT NO]]&lt;&gt;"",EOMONTH(LoanStartDate,ROW(PaymentSchedule[[#This Row],[PMT NO]])-ROW(PaymentSchedule[[#Headers],[PMT NO]])-2)+DAY(LoanStartDate),"")</f>
        <v/>
      </c>
      <c r="D18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3" s="73" t="str">
        <f ca="1">IF(PaymentSchedule[[#This Row],[PMT NO]]&lt;&gt;"",ScheduledPayment,"")</f>
        <v/>
      </c>
      <c r="F18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73" t="str">
        <f ca="1">IF(PaymentSchedule[[#This Row],[PMT NO]]&lt;&gt;"",PaymentSchedule[[#This Row],[TOTAL PAYMENT]]-PaymentSchedule[[#This Row],[INTEREST]],"")</f>
        <v/>
      </c>
      <c r="I183" s="73" t="str">
        <f ca="1">IF(PaymentSchedule[[#This Row],[PMT NO]]&lt;&gt;"",PaymentSchedule[[#This Row],[BEGINNING BALANCE]]*(InterestRate/PaymentsPerYear),"")</f>
        <v/>
      </c>
      <c r="J18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73" t="str">
        <f ca="1">IF(PaymentSchedule[[#This Row],[PMT NO]]&lt;&gt;"",SUM(INDEX(PaymentSchedule[INTEREST],1,1):PaymentSchedule[[#This Row],[INTEREST]]),"")</f>
        <v/>
      </c>
    </row>
    <row r="184" spans="2:11" x14ac:dyDescent="0.25">
      <c r="B184" s="74" t="str">
        <f ca="1">IF(LoanIsGood,IF(ROW()-ROW(PaymentSchedule[[#Headers],[PMT NO]])&gt;ScheduledNumberOfPayments,"",ROW()-ROW(PaymentSchedule[[#Headers],[PMT NO]])),"")</f>
        <v/>
      </c>
      <c r="C184" s="72" t="str">
        <f ca="1">IF(PaymentSchedule[[#This Row],[PMT NO]]&lt;&gt;"",EOMONTH(LoanStartDate,ROW(PaymentSchedule[[#This Row],[PMT NO]])-ROW(PaymentSchedule[[#Headers],[PMT NO]])-2)+DAY(LoanStartDate),"")</f>
        <v/>
      </c>
      <c r="D18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4" s="73" t="str">
        <f ca="1">IF(PaymentSchedule[[#This Row],[PMT NO]]&lt;&gt;"",ScheduledPayment,"")</f>
        <v/>
      </c>
      <c r="F18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73" t="str">
        <f ca="1">IF(PaymentSchedule[[#This Row],[PMT NO]]&lt;&gt;"",PaymentSchedule[[#This Row],[TOTAL PAYMENT]]-PaymentSchedule[[#This Row],[INTEREST]],"")</f>
        <v/>
      </c>
      <c r="I184" s="73" t="str">
        <f ca="1">IF(PaymentSchedule[[#This Row],[PMT NO]]&lt;&gt;"",PaymentSchedule[[#This Row],[BEGINNING BALANCE]]*(InterestRate/PaymentsPerYear),"")</f>
        <v/>
      </c>
      <c r="J18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73" t="str">
        <f ca="1">IF(PaymentSchedule[[#This Row],[PMT NO]]&lt;&gt;"",SUM(INDEX(PaymentSchedule[INTEREST],1,1):PaymentSchedule[[#This Row],[INTEREST]]),"")</f>
        <v/>
      </c>
    </row>
    <row r="185" spans="2:11" x14ac:dyDescent="0.25">
      <c r="B185" s="74" t="str">
        <f ca="1">IF(LoanIsGood,IF(ROW()-ROW(PaymentSchedule[[#Headers],[PMT NO]])&gt;ScheduledNumberOfPayments,"",ROW()-ROW(PaymentSchedule[[#Headers],[PMT NO]])),"")</f>
        <v/>
      </c>
      <c r="C185" s="72" t="str">
        <f ca="1">IF(PaymentSchedule[[#This Row],[PMT NO]]&lt;&gt;"",EOMONTH(LoanStartDate,ROW(PaymentSchedule[[#This Row],[PMT NO]])-ROW(PaymentSchedule[[#Headers],[PMT NO]])-2)+DAY(LoanStartDate),"")</f>
        <v/>
      </c>
      <c r="D18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5" s="73" t="str">
        <f ca="1">IF(PaymentSchedule[[#This Row],[PMT NO]]&lt;&gt;"",ScheduledPayment,"")</f>
        <v/>
      </c>
      <c r="F18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73" t="str">
        <f ca="1">IF(PaymentSchedule[[#This Row],[PMT NO]]&lt;&gt;"",PaymentSchedule[[#This Row],[TOTAL PAYMENT]]-PaymentSchedule[[#This Row],[INTEREST]],"")</f>
        <v/>
      </c>
      <c r="I185" s="73" t="str">
        <f ca="1">IF(PaymentSchedule[[#This Row],[PMT NO]]&lt;&gt;"",PaymentSchedule[[#This Row],[BEGINNING BALANCE]]*(InterestRate/PaymentsPerYear),"")</f>
        <v/>
      </c>
      <c r="J18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73" t="str">
        <f ca="1">IF(PaymentSchedule[[#This Row],[PMT NO]]&lt;&gt;"",SUM(INDEX(PaymentSchedule[INTEREST],1,1):PaymentSchedule[[#This Row],[INTEREST]]),"")</f>
        <v/>
      </c>
    </row>
    <row r="186" spans="2:11" x14ac:dyDescent="0.25">
      <c r="B186" s="74" t="str">
        <f ca="1">IF(LoanIsGood,IF(ROW()-ROW(PaymentSchedule[[#Headers],[PMT NO]])&gt;ScheduledNumberOfPayments,"",ROW()-ROW(PaymentSchedule[[#Headers],[PMT NO]])),"")</f>
        <v/>
      </c>
      <c r="C186" s="72" t="str">
        <f ca="1">IF(PaymentSchedule[[#This Row],[PMT NO]]&lt;&gt;"",EOMONTH(LoanStartDate,ROW(PaymentSchedule[[#This Row],[PMT NO]])-ROW(PaymentSchedule[[#Headers],[PMT NO]])-2)+DAY(LoanStartDate),"")</f>
        <v/>
      </c>
      <c r="D18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6" s="73" t="str">
        <f ca="1">IF(PaymentSchedule[[#This Row],[PMT NO]]&lt;&gt;"",ScheduledPayment,"")</f>
        <v/>
      </c>
      <c r="F18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73" t="str">
        <f ca="1">IF(PaymentSchedule[[#This Row],[PMT NO]]&lt;&gt;"",PaymentSchedule[[#This Row],[TOTAL PAYMENT]]-PaymentSchedule[[#This Row],[INTEREST]],"")</f>
        <v/>
      </c>
      <c r="I186" s="73" t="str">
        <f ca="1">IF(PaymentSchedule[[#This Row],[PMT NO]]&lt;&gt;"",PaymentSchedule[[#This Row],[BEGINNING BALANCE]]*(InterestRate/PaymentsPerYear),"")</f>
        <v/>
      </c>
      <c r="J18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73" t="str">
        <f ca="1">IF(PaymentSchedule[[#This Row],[PMT NO]]&lt;&gt;"",SUM(INDEX(PaymentSchedule[INTEREST],1,1):PaymentSchedule[[#This Row],[INTEREST]]),"")</f>
        <v/>
      </c>
    </row>
    <row r="187" spans="2:11" x14ac:dyDescent="0.25">
      <c r="B187" s="74" t="str">
        <f ca="1">IF(LoanIsGood,IF(ROW()-ROW(PaymentSchedule[[#Headers],[PMT NO]])&gt;ScheduledNumberOfPayments,"",ROW()-ROW(PaymentSchedule[[#Headers],[PMT NO]])),"")</f>
        <v/>
      </c>
      <c r="C187" s="72" t="str">
        <f ca="1">IF(PaymentSchedule[[#This Row],[PMT NO]]&lt;&gt;"",EOMONTH(LoanStartDate,ROW(PaymentSchedule[[#This Row],[PMT NO]])-ROW(PaymentSchedule[[#Headers],[PMT NO]])-2)+DAY(LoanStartDate),"")</f>
        <v/>
      </c>
      <c r="D18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7" s="73" t="str">
        <f ca="1">IF(PaymentSchedule[[#This Row],[PMT NO]]&lt;&gt;"",ScheduledPayment,"")</f>
        <v/>
      </c>
      <c r="F18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73" t="str">
        <f ca="1">IF(PaymentSchedule[[#This Row],[PMT NO]]&lt;&gt;"",PaymentSchedule[[#This Row],[TOTAL PAYMENT]]-PaymentSchedule[[#This Row],[INTEREST]],"")</f>
        <v/>
      </c>
      <c r="I187" s="73" t="str">
        <f ca="1">IF(PaymentSchedule[[#This Row],[PMT NO]]&lt;&gt;"",PaymentSchedule[[#This Row],[BEGINNING BALANCE]]*(InterestRate/PaymentsPerYear),"")</f>
        <v/>
      </c>
      <c r="J18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73" t="str">
        <f ca="1">IF(PaymentSchedule[[#This Row],[PMT NO]]&lt;&gt;"",SUM(INDEX(PaymentSchedule[INTEREST],1,1):PaymentSchedule[[#This Row],[INTEREST]]),"")</f>
        <v/>
      </c>
    </row>
    <row r="188" spans="2:11" x14ac:dyDescent="0.25">
      <c r="B188" s="74" t="str">
        <f ca="1">IF(LoanIsGood,IF(ROW()-ROW(PaymentSchedule[[#Headers],[PMT NO]])&gt;ScheduledNumberOfPayments,"",ROW()-ROW(PaymentSchedule[[#Headers],[PMT NO]])),"")</f>
        <v/>
      </c>
      <c r="C188" s="72" t="str">
        <f ca="1">IF(PaymentSchedule[[#This Row],[PMT NO]]&lt;&gt;"",EOMONTH(LoanStartDate,ROW(PaymentSchedule[[#This Row],[PMT NO]])-ROW(PaymentSchedule[[#Headers],[PMT NO]])-2)+DAY(LoanStartDate),"")</f>
        <v/>
      </c>
      <c r="D18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8" s="73" t="str">
        <f ca="1">IF(PaymentSchedule[[#This Row],[PMT NO]]&lt;&gt;"",ScheduledPayment,"")</f>
        <v/>
      </c>
      <c r="F18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73" t="str">
        <f ca="1">IF(PaymentSchedule[[#This Row],[PMT NO]]&lt;&gt;"",PaymentSchedule[[#This Row],[TOTAL PAYMENT]]-PaymentSchedule[[#This Row],[INTEREST]],"")</f>
        <v/>
      </c>
      <c r="I188" s="73" t="str">
        <f ca="1">IF(PaymentSchedule[[#This Row],[PMT NO]]&lt;&gt;"",PaymentSchedule[[#This Row],[BEGINNING BALANCE]]*(InterestRate/PaymentsPerYear),"")</f>
        <v/>
      </c>
      <c r="J18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73" t="str">
        <f ca="1">IF(PaymentSchedule[[#This Row],[PMT NO]]&lt;&gt;"",SUM(INDEX(PaymentSchedule[INTEREST],1,1):PaymentSchedule[[#This Row],[INTEREST]]),"")</f>
        <v/>
      </c>
    </row>
    <row r="189" spans="2:11" x14ac:dyDescent="0.25">
      <c r="B189" s="74" t="str">
        <f ca="1">IF(LoanIsGood,IF(ROW()-ROW(PaymentSchedule[[#Headers],[PMT NO]])&gt;ScheduledNumberOfPayments,"",ROW()-ROW(PaymentSchedule[[#Headers],[PMT NO]])),"")</f>
        <v/>
      </c>
      <c r="C189" s="72" t="str">
        <f ca="1">IF(PaymentSchedule[[#This Row],[PMT NO]]&lt;&gt;"",EOMONTH(LoanStartDate,ROW(PaymentSchedule[[#This Row],[PMT NO]])-ROW(PaymentSchedule[[#Headers],[PMT NO]])-2)+DAY(LoanStartDate),"")</f>
        <v/>
      </c>
      <c r="D18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89" s="73" t="str">
        <f ca="1">IF(PaymentSchedule[[#This Row],[PMT NO]]&lt;&gt;"",ScheduledPayment,"")</f>
        <v/>
      </c>
      <c r="F18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73" t="str">
        <f ca="1">IF(PaymentSchedule[[#This Row],[PMT NO]]&lt;&gt;"",PaymentSchedule[[#This Row],[TOTAL PAYMENT]]-PaymentSchedule[[#This Row],[INTEREST]],"")</f>
        <v/>
      </c>
      <c r="I189" s="73" t="str">
        <f ca="1">IF(PaymentSchedule[[#This Row],[PMT NO]]&lt;&gt;"",PaymentSchedule[[#This Row],[BEGINNING BALANCE]]*(InterestRate/PaymentsPerYear),"")</f>
        <v/>
      </c>
      <c r="J18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73" t="str">
        <f ca="1">IF(PaymentSchedule[[#This Row],[PMT NO]]&lt;&gt;"",SUM(INDEX(PaymentSchedule[INTEREST],1,1):PaymentSchedule[[#This Row],[INTEREST]]),"")</f>
        <v/>
      </c>
    </row>
    <row r="190" spans="2:11" x14ac:dyDescent="0.25">
      <c r="B190" s="74" t="str">
        <f ca="1">IF(LoanIsGood,IF(ROW()-ROW(PaymentSchedule[[#Headers],[PMT NO]])&gt;ScheduledNumberOfPayments,"",ROW()-ROW(PaymentSchedule[[#Headers],[PMT NO]])),"")</f>
        <v/>
      </c>
      <c r="C190" s="72" t="str">
        <f ca="1">IF(PaymentSchedule[[#This Row],[PMT NO]]&lt;&gt;"",EOMONTH(LoanStartDate,ROW(PaymentSchedule[[#This Row],[PMT NO]])-ROW(PaymentSchedule[[#Headers],[PMT NO]])-2)+DAY(LoanStartDate),"")</f>
        <v/>
      </c>
      <c r="D19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0" s="73" t="str">
        <f ca="1">IF(PaymentSchedule[[#This Row],[PMT NO]]&lt;&gt;"",ScheduledPayment,"")</f>
        <v/>
      </c>
      <c r="F19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73" t="str">
        <f ca="1">IF(PaymentSchedule[[#This Row],[PMT NO]]&lt;&gt;"",PaymentSchedule[[#This Row],[TOTAL PAYMENT]]-PaymentSchedule[[#This Row],[INTEREST]],"")</f>
        <v/>
      </c>
      <c r="I190" s="73" t="str">
        <f ca="1">IF(PaymentSchedule[[#This Row],[PMT NO]]&lt;&gt;"",PaymentSchedule[[#This Row],[BEGINNING BALANCE]]*(InterestRate/PaymentsPerYear),"")</f>
        <v/>
      </c>
      <c r="J19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73" t="str">
        <f ca="1">IF(PaymentSchedule[[#This Row],[PMT NO]]&lt;&gt;"",SUM(INDEX(PaymentSchedule[INTEREST],1,1):PaymentSchedule[[#This Row],[INTEREST]]),"")</f>
        <v/>
      </c>
    </row>
    <row r="191" spans="2:11" x14ac:dyDescent="0.25">
      <c r="B191" s="74" t="str">
        <f ca="1">IF(LoanIsGood,IF(ROW()-ROW(PaymentSchedule[[#Headers],[PMT NO]])&gt;ScheduledNumberOfPayments,"",ROW()-ROW(PaymentSchedule[[#Headers],[PMT NO]])),"")</f>
        <v/>
      </c>
      <c r="C191" s="72" t="str">
        <f ca="1">IF(PaymentSchedule[[#This Row],[PMT NO]]&lt;&gt;"",EOMONTH(LoanStartDate,ROW(PaymentSchedule[[#This Row],[PMT NO]])-ROW(PaymentSchedule[[#Headers],[PMT NO]])-2)+DAY(LoanStartDate),"")</f>
        <v/>
      </c>
      <c r="D19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1" s="73" t="str">
        <f ca="1">IF(PaymentSchedule[[#This Row],[PMT NO]]&lt;&gt;"",ScheduledPayment,"")</f>
        <v/>
      </c>
      <c r="F19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73" t="str">
        <f ca="1">IF(PaymentSchedule[[#This Row],[PMT NO]]&lt;&gt;"",PaymentSchedule[[#This Row],[TOTAL PAYMENT]]-PaymentSchedule[[#This Row],[INTEREST]],"")</f>
        <v/>
      </c>
      <c r="I191" s="73" t="str">
        <f ca="1">IF(PaymentSchedule[[#This Row],[PMT NO]]&lt;&gt;"",PaymentSchedule[[#This Row],[BEGINNING BALANCE]]*(InterestRate/PaymentsPerYear),"")</f>
        <v/>
      </c>
      <c r="J19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73" t="str">
        <f ca="1">IF(PaymentSchedule[[#This Row],[PMT NO]]&lt;&gt;"",SUM(INDEX(PaymentSchedule[INTEREST],1,1):PaymentSchedule[[#This Row],[INTEREST]]),"")</f>
        <v/>
      </c>
    </row>
    <row r="192" spans="2:11" x14ac:dyDescent="0.25">
      <c r="B192" s="74" t="str">
        <f ca="1">IF(LoanIsGood,IF(ROW()-ROW(PaymentSchedule[[#Headers],[PMT NO]])&gt;ScheduledNumberOfPayments,"",ROW()-ROW(PaymentSchedule[[#Headers],[PMT NO]])),"")</f>
        <v/>
      </c>
      <c r="C192" s="72" t="str">
        <f ca="1">IF(PaymentSchedule[[#This Row],[PMT NO]]&lt;&gt;"",EOMONTH(LoanStartDate,ROW(PaymentSchedule[[#This Row],[PMT NO]])-ROW(PaymentSchedule[[#Headers],[PMT NO]])-2)+DAY(LoanStartDate),"")</f>
        <v/>
      </c>
      <c r="D19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2" s="73" t="str">
        <f ca="1">IF(PaymentSchedule[[#This Row],[PMT NO]]&lt;&gt;"",ScheduledPayment,"")</f>
        <v/>
      </c>
      <c r="F19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73" t="str">
        <f ca="1">IF(PaymentSchedule[[#This Row],[PMT NO]]&lt;&gt;"",PaymentSchedule[[#This Row],[TOTAL PAYMENT]]-PaymentSchedule[[#This Row],[INTEREST]],"")</f>
        <v/>
      </c>
      <c r="I192" s="73" t="str">
        <f ca="1">IF(PaymentSchedule[[#This Row],[PMT NO]]&lt;&gt;"",PaymentSchedule[[#This Row],[BEGINNING BALANCE]]*(InterestRate/PaymentsPerYear),"")</f>
        <v/>
      </c>
      <c r="J19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73" t="str">
        <f ca="1">IF(PaymentSchedule[[#This Row],[PMT NO]]&lt;&gt;"",SUM(INDEX(PaymentSchedule[INTEREST],1,1):PaymentSchedule[[#This Row],[INTEREST]]),"")</f>
        <v/>
      </c>
    </row>
    <row r="193" spans="2:11" x14ac:dyDescent="0.25">
      <c r="B193" s="74" t="str">
        <f ca="1">IF(LoanIsGood,IF(ROW()-ROW(PaymentSchedule[[#Headers],[PMT NO]])&gt;ScheduledNumberOfPayments,"",ROW()-ROW(PaymentSchedule[[#Headers],[PMT NO]])),"")</f>
        <v/>
      </c>
      <c r="C193" s="72" t="str">
        <f ca="1">IF(PaymentSchedule[[#This Row],[PMT NO]]&lt;&gt;"",EOMONTH(LoanStartDate,ROW(PaymentSchedule[[#This Row],[PMT NO]])-ROW(PaymentSchedule[[#Headers],[PMT NO]])-2)+DAY(LoanStartDate),"")</f>
        <v/>
      </c>
      <c r="D19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3" s="73" t="str">
        <f ca="1">IF(PaymentSchedule[[#This Row],[PMT NO]]&lt;&gt;"",ScheduledPayment,"")</f>
        <v/>
      </c>
      <c r="F19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73" t="str">
        <f ca="1">IF(PaymentSchedule[[#This Row],[PMT NO]]&lt;&gt;"",PaymentSchedule[[#This Row],[TOTAL PAYMENT]]-PaymentSchedule[[#This Row],[INTEREST]],"")</f>
        <v/>
      </c>
      <c r="I193" s="73" t="str">
        <f ca="1">IF(PaymentSchedule[[#This Row],[PMT NO]]&lt;&gt;"",PaymentSchedule[[#This Row],[BEGINNING BALANCE]]*(InterestRate/PaymentsPerYear),"")</f>
        <v/>
      </c>
      <c r="J19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73" t="str">
        <f ca="1">IF(PaymentSchedule[[#This Row],[PMT NO]]&lt;&gt;"",SUM(INDEX(PaymentSchedule[INTEREST],1,1):PaymentSchedule[[#This Row],[INTEREST]]),"")</f>
        <v/>
      </c>
    </row>
    <row r="194" spans="2:11" x14ac:dyDescent="0.25">
      <c r="B194" s="74" t="str">
        <f ca="1">IF(LoanIsGood,IF(ROW()-ROW(PaymentSchedule[[#Headers],[PMT NO]])&gt;ScheduledNumberOfPayments,"",ROW()-ROW(PaymentSchedule[[#Headers],[PMT NO]])),"")</f>
        <v/>
      </c>
      <c r="C194" s="72" t="str">
        <f ca="1">IF(PaymentSchedule[[#This Row],[PMT NO]]&lt;&gt;"",EOMONTH(LoanStartDate,ROW(PaymentSchedule[[#This Row],[PMT NO]])-ROW(PaymentSchedule[[#Headers],[PMT NO]])-2)+DAY(LoanStartDate),"")</f>
        <v/>
      </c>
      <c r="D19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4" s="73" t="str">
        <f ca="1">IF(PaymentSchedule[[#This Row],[PMT NO]]&lt;&gt;"",ScheduledPayment,"")</f>
        <v/>
      </c>
      <c r="F19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73" t="str">
        <f ca="1">IF(PaymentSchedule[[#This Row],[PMT NO]]&lt;&gt;"",PaymentSchedule[[#This Row],[TOTAL PAYMENT]]-PaymentSchedule[[#This Row],[INTEREST]],"")</f>
        <v/>
      </c>
      <c r="I194" s="73" t="str">
        <f ca="1">IF(PaymentSchedule[[#This Row],[PMT NO]]&lt;&gt;"",PaymentSchedule[[#This Row],[BEGINNING BALANCE]]*(InterestRate/PaymentsPerYear),"")</f>
        <v/>
      </c>
      <c r="J19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73" t="str">
        <f ca="1">IF(PaymentSchedule[[#This Row],[PMT NO]]&lt;&gt;"",SUM(INDEX(PaymentSchedule[INTEREST],1,1):PaymentSchedule[[#This Row],[INTEREST]]),"")</f>
        <v/>
      </c>
    </row>
    <row r="195" spans="2:11" x14ac:dyDescent="0.25">
      <c r="B195" s="74" t="str">
        <f ca="1">IF(LoanIsGood,IF(ROW()-ROW(PaymentSchedule[[#Headers],[PMT NO]])&gt;ScheduledNumberOfPayments,"",ROW()-ROW(PaymentSchedule[[#Headers],[PMT NO]])),"")</f>
        <v/>
      </c>
      <c r="C195" s="72" t="str">
        <f ca="1">IF(PaymentSchedule[[#This Row],[PMT NO]]&lt;&gt;"",EOMONTH(LoanStartDate,ROW(PaymentSchedule[[#This Row],[PMT NO]])-ROW(PaymentSchedule[[#Headers],[PMT NO]])-2)+DAY(LoanStartDate),"")</f>
        <v/>
      </c>
      <c r="D19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5" s="73" t="str">
        <f ca="1">IF(PaymentSchedule[[#This Row],[PMT NO]]&lt;&gt;"",ScheduledPayment,"")</f>
        <v/>
      </c>
      <c r="F19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73" t="str">
        <f ca="1">IF(PaymentSchedule[[#This Row],[PMT NO]]&lt;&gt;"",PaymentSchedule[[#This Row],[TOTAL PAYMENT]]-PaymentSchedule[[#This Row],[INTEREST]],"")</f>
        <v/>
      </c>
      <c r="I195" s="73" t="str">
        <f ca="1">IF(PaymentSchedule[[#This Row],[PMT NO]]&lt;&gt;"",PaymentSchedule[[#This Row],[BEGINNING BALANCE]]*(InterestRate/PaymentsPerYear),"")</f>
        <v/>
      </c>
      <c r="J19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73" t="str">
        <f ca="1">IF(PaymentSchedule[[#This Row],[PMT NO]]&lt;&gt;"",SUM(INDEX(PaymentSchedule[INTEREST],1,1):PaymentSchedule[[#This Row],[INTEREST]]),"")</f>
        <v/>
      </c>
    </row>
    <row r="196" spans="2:11" x14ac:dyDescent="0.25">
      <c r="B196" s="74" t="str">
        <f ca="1">IF(LoanIsGood,IF(ROW()-ROW(PaymentSchedule[[#Headers],[PMT NO]])&gt;ScheduledNumberOfPayments,"",ROW()-ROW(PaymentSchedule[[#Headers],[PMT NO]])),"")</f>
        <v/>
      </c>
      <c r="C196" s="72" t="str">
        <f ca="1">IF(PaymentSchedule[[#This Row],[PMT NO]]&lt;&gt;"",EOMONTH(LoanStartDate,ROW(PaymentSchedule[[#This Row],[PMT NO]])-ROW(PaymentSchedule[[#Headers],[PMT NO]])-2)+DAY(LoanStartDate),"")</f>
        <v/>
      </c>
      <c r="D19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6" s="73" t="str">
        <f ca="1">IF(PaymentSchedule[[#This Row],[PMT NO]]&lt;&gt;"",ScheduledPayment,"")</f>
        <v/>
      </c>
      <c r="F19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73" t="str">
        <f ca="1">IF(PaymentSchedule[[#This Row],[PMT NO]]&lt;&gt;"",PaymentSchedule[[#This Row],[TOTAL PAYMENT]]-PaymentSchedule[[#This Row],[INTEREST]],"")</f>
        <v/>
      </c>
      <c r="I196" s="73" t="str">
        <f ca="1">IF(PaymentSchedule[[#This Row],[PMT NO]]&lt;&gt;"",PaymentSchedule[[#This Row],[BEGINNING BALANCE]]*(InterestRate/PaymentsPerYear),"")</f>
        <v/>
      </c>
      <c r="J19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73" t="str">
        <f ca="1">IF(PaymentSchedule[[#This Row],[PMT NO]]&lt;&gt;"",SUM(INDEX(PaymentSchedule[INTEREST],1,1):PaymentSchedule[[#This Row],[INTEREST]]),"")</f>
        <v/>
      </c>
    </row>
    <row r="197" spans="2:11" x14ac:dyDescent="0.25">
      <c r="B197" s="74" t="str">
        <f ca="1">IF(LoanIsGood,IF(ROW()-ROW(PaymentSchedule[[#Headers],[PMT NO]])&gt;ScheduledNumberOfPayments,"",ROW()-ROW(PaymentSchedule[[#Headers],[PMT NO]])),"")</f>
        <v/>
      </c>
      <c r="C197" s="72" t="str">
        <f ca="1">IF(PaymentSchedule[[#This Row],[PMT NO]]&lt;&gt;"",EOMONTH(LoanStartDate,ROW(PaymentSchedule[[#This Row],[PMT NO]])-ROW(PaymentSchedule[[#Headers],[PMT NO]])-2)+DAY(LoanStartDate),"")</f>
        <v/>
      </c>
      <c r="D19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7" s="73" t="str">
        <f ca="1">IF(PaymentSchedule[[#This Row],[PMT NO]]&lt;&gt;"",ScheduledPayment,"")</f>
        <v/>
      </c>
      <c r="F19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73" t="str">
        <f ca="1">IF(PaymentSchedule[[#This Row],[PMT NO]]&lt;&gt;"",PaymentSchedule[[#This Row],[TOTAL PAYMENT]]-PaymentSchedule[[#This Row],[INTEREST]],"")</f>
        <v/>
      </c>
      <c r="I197" s="73" t="str">
        <f ca="1">IF(PaymentSchedule[[#This Row],[PMT NO]]&lt;&gt;"",PaymentSchedule[[#This Row],[BEGINNING BALANCE]]*(InterestRate/PaymentsPerYear),"")</f>
        <v/>
      </c>
      <c r="J19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73" t="str">
        <f ca="1">IF(PaymentSchedule[[#This Row],[PMT NO]]&lt;&gt;"",SUM(INDEX(PaymentSchedule[INTEREST],1,1):PaymentSchedule[[#This Row],[INTEREST]]),"")</f>
        <v/>
      </c>
    </row>
    <row r="198" spans="2:11" x14ac:dyDescent="0.25">
      <c r="B198" s="74" t="str">
        <f ca="1">IF(LoanIsGood,IF(ROW()-ROW(PaymentSchedule[[#Headers],[PMT NO]])&gt;ScheduledNumberOfPayments,"",ROW()-ROW(PaymentSchedule[[#Headers],[PMT NO]])),"")</f>
        <v/>
      </c>
      <c r="C198" s="72" t="str">
        <f ca="1">IF(PaymentSchedule[[#This Row],[PMT NO]]&lt;&gt;"",EOMONTH(LoanStartDate,ROW(PaymentSchedule[[#This Row],[PMT NO]])-ROW(PaymentSchedule[[#Headers],[PMT NO]])-2)+DAY(LoanStartDate),"")</f>
        <v/>
      </c>
      <c r="D19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8" s="73" t="str">
        <f ca="1">IF(PaymentSchedule[[#This Row],[PMT NO]]&lt;&gt;"",ScheduledPayment,"")</f>
        <v/>
      </c>
      <c r="F19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73" t="str">
        <f ca="1">IF(PaymentSchedule[[#This Row],[PMT NO]]&lt;&gt;"",PaymentSchedule[[#This Row],[TOTAL PAYMENT]]-PaymentSchedule[[#This Row],[INTEREST]],"")</f>
        <v/>
      </c>
      <c r="I198" s="73" t="str">
        <f ca="1">IF(PaymentSchedule[[#This Row],[PMT NO]]&lt;&gt;"",PaymentSchedule[[#This Row],[BEGINNING BALANCE]]*(InterestRate/PaymentsPerYear),"")</f>
        <v/>
      </c>
      <c r="J19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73" t="str">
        <f ca="1">IF(PaymentSchedule[[#This Row],[PMT NO]]&lt;&gt;"",SUM(INDEX(PaymentSchedule[INTEREST],1,1):PaymentSchedule[[#This Row],[INTEREST]]),"")</f>
        <v/>
      </c>
    </row>
    <row r="199" spans="2:11" x14ac:dyDescent="0.25">
      <c r="B199" s="74" t="str">
        <f ca="1">IF(LoanIsGood,IF(ROW()-ROW(PaymentSchedule[[#Headers],[PMT NO]])&gt;ScheduledNumberOfPayments,"",ROW()-ROW(PaymentSchedule[[#Headers],[PMT NO]])),"")</f>
        <v/>
      </c>
      <c r="C199" s="72" t="str">
        <f ca="1">IF(PaymentSchedule[[#This Row],[PMT NO]]&lt;&gt;"",EOMONTH(LoanStartDate,ROW(PaymentSchedule[[#This Row],[PMT NO]])-ROW(PaymentSchedule[[#Headers],[PMT NO]])-2)+DAY(LoanStartDate),"")</f>
        <v/>
      </c>
      <c r="D19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199" s="73" t="str">
        <f ca="1">IF(PaymentSchedule[[#This Row],[PMT NO]]&lt;&gt;"",ScheduledPayment,"")</f>
        <v/>
      </c>
      <c r="F19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73" t="str">
        <f ca="1">IF(PaymentSchedule[[#This Row],[PMT NO]]&lt;&gt;"",PaymentSchedule[[#This Row],[TOTAL PAYMENT]]-PaymentSchedule[[#This Row],[INTEREST]],"")</f>
        <v/>
      </c>
      <c r="I199" s="73" t="str">
        <f ca="1">IF(PaymentSchedule[[#This Row],[PMT NO]]&lt;&gt;"",PaymentSchedule[[#This Row],[BEGINNING BALANCE]]*(InterestRate/PaymentsPerYear),"")</f>
        <v/>
      </c>
      <c r="J19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73" t="str">
        <f ca="1">IF(PaymentSchedule[[#This Row],[PMT NO]]&lt;&gt;"",SUM(INDEX(PaymentSchedule[INTEREST],1,1):PaymentSchedule[[#This Row],[INTEREST]]),"")</f>
        <v/>
      </c>
    </row>
    <row r="200" spans="2:11" x14ac:dyDescent="0.25">
      <c r="B200" s="74" t="str">
        <f ca="1">IF(LoanIsGood,IF(ROW()-ROW(PaymentSchedule[[#Headers],[PMT NO]])&gt;ScheduledNumberOfPayments,"",ROW()-ROW(PaymentSchedule[[#Headers],[PMT NO]])),"")</f>
        <v/>
      </c>
      <c r="C200" s="72" t="str">
        <f ca="1">IF(PaymentSchedule[[#This Row],[PMT NO]]&lt;&gt;"",EOMONTH(LoanStartDate,ROW(PaymentSchedule[[#This Row],[PMT NO]])-ROW(PaymentSchedule[[#Headers],[PMT NO]])-2)+DAY(LoanStartDate),"")</f>
        <v/>
      </c>
      <c r="D20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0" s="73" t="str">
        <f ca="1">IF(PaymentSchedule[[#This Row],[PMT NO]]&lt;&gt;"",ScheduledPayment,"")</f>
        <v/>
      </c>
      <c r="F20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73" t="str">
        <f ca="1">IF(PaymentSchedule[[#This Row],[PMT NO]]&lt;&gt;"",PaymentSchedule[[#This Row],[TOTAL PAYMENT]]-PaymentSchedule[[#This Row],[INTEREST]],"")</f>
        <v/>
      </c>
      <c r="I200" s="73" t="str">
        <f ca="1">IF(PaymentSchedule[[#This Row],[PMT NO]]&lt;&gt;"",PaymentSchedule[[#This Row],[BEGINNING BALANCE]]*(InterestRate/PaymentsPerYear),"")</f>
        <v/>
      </c>
      <c r="J20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73" t="str">
        <f ca="1">IF(PaymentSchedule[[#This Row],[PMT NO]]&lt;&gt;"",SUM(INDEX(PaymentSchedule[INTEREST],1,1):PaymentSchedule[[#This Row],[INTEREST]]),"")</f>
        <v/>
      </c>
    </row>
    <row r="201" spans="2:11" x14ac:dyDescent="0.25">
      <c r="B201" s="74" t="str">
        <f ca="1">IF(LoanIsGood,IF(ROW()-ROW(PaymentSchedule[[#Headers],[PMT NO]])&gt;ScheduledNumberOfPayments,"",ROW()-ROW(PaymentSchedule[[#Headers],[PMT NO]])),"")</f>
        <v/>
      </c>
      <c r="C201" s="72" t="str">
        <f ca="1">IF(PaymentSchedule[[#This Row],[PMT NO]]&lt;&gt;"",EOMONTH(LoanStartDate,ROW(PaymentSchedule[[#This Row],[PMT NO]])-ROW(PaymentSchedule[[#Headers],[PMT NO]])-2)+DAY(LoanStartDate),"")</f>
        <v/>
      </c>
      <c r="D20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1" s="73" t="str">
        <f ca="1">IF(PaymentSchedule[[#This Row],[PMT NO]]&lt;&gt;"",ScheduledPayment,"")</f>
        <v/>
      </c>
      <c r="F20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73" t="str">
        <f ca="1">IF(PaymentSchedule[[#This Row],[PMT NO]]&lt;&gt;"",PaymentSchedule[[#This Row],[TOTAL PAYMENT]]-PaymentSchedule[[#This Row],[INTEREST]],"")</f>
        <v/>
      </c>
      <c r="I201" s="73" t="str">
        <f ca="1">IF(PaymentSchedule[[#This Row],[PMT NO]]&lt;&gt;"",PaymentSchedule[[#This Row],[BEGINNING BALANCE]]*(InterestRate/PaymentsPerYear),"")</f>
        <v/>
      </c>
      <c r="J20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73" t="str">
        <f ca="1">IF(PaymentSchedule[[#This Row],[PMT NO]]&lt;&gt;"",SUM(INDEX(PaymentSchedule[INTEREST],1,1):PaymentSchedule[[#This Row],[INTEREST]]),"")</f>
        <v/>
      </c>
    </row>
    <row r="202" spans="2:11" x14ac:dyDescent="0.25">
      <c r="B202" s="74" t="str">
        <f ca="1">IF(LoanIsGood,IF(ROW()-ROW(PaymentSchedule[[#Headers],[PMT NO]])&gt;ScheduledNumberOfPayments,"",ROW()-ROW(PaymentSchedule[[#Headers],[PMT NO]])),"")</f>
        <v/>
      </c>
      <c r="C202" s="72" t="str">
        <f ca="1">IF(PaymentSchedule[[#This Row],[PMT NO]]&lt;&gt;"",EOMONTH(LoanStartDate,ROW(PaymentSchedule[[#This Row],[PMT NO]])-ROW(PaymentSchedule[[#Headers],[PMT NO]])-2)+DAY(LoanStartDate),"")</f>
        <v/>
      </c>
      <c r="D20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2" s="73" t="str">
        <f ca="1">IF(PaymentSchedule[[#This Row],[PMT NO]]&lt;&gt;"",ScheduledPayment,"")</f>
        <v/>
      </c>
      <c r="F20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73" t="str">
        <f ca="1">IF(PaymentSchedule[[#This Row],[PMT NO]]&lt;&gt;"",PaymentSchedule[[#This Row],[TOTAL PAYMENT]]-PaymentSchedule[[#This Row],[INTEREST]],"")</f>
        <v/>
      </c>
      <c r="I202" s="73" t="str">
        <f ca="1">IF(PaymentSchedule[[#This Row],[PMT NO]]&lt;&gt;"",PaymentSchedule[[#This Row],[BEGINNING BALANCE]]*(InterestRate/PaymentsPerYear),"")</f>
        <v/>
      </c>
      <c r="J20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73" t="str">
        <f ca="1">IF(PaymentSchedule[[#This Row],[PMT NO]]&lt;&gt;"",SUM(INDEX(PaymentSchedule[INTEREST],1,1):PaymentSchedule[[#This Row],[INTEREST]]),"")</f>
        <v/>
      </c>
    </row>
    <row r="203" spans="2:11" x14ac:dyDescent="0.25">
      <c r="B203" s="74" t="str">
        <f ca="1">IF(LoanIsGood,IF(ROW()-ROW(PaymentSchedule[[#Headers],[PMT NO]])&gt;ScheduledNumberOfPayments,"",ROW()-ROW(PaymentSchedule[[#Headers],[PMT NO]])),"")</f>
        <v/>
      </c>
      <c r="C203" s="72" t="str">
        <f ca="1">IF(PaymentSchedule[[#This Row],[PMT NO]]&lt;&gt;"",EOMONTH(LoanStartDate,ROW(PaymentSchedule[[#This Row],[PMT NO]])-ROW(PaymentSchedule[[#Headers],[PMT NO]])-2)+DAY(LoanStartDate),"")</f>
        <v/>
      </c>
      <c r="D20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3" s="73" t="str">
        <f ca="1">IF(PaymentSchedule[[#This Row],[PMT NO]]&lt;&gt;"",ScheduledPayment,"")</f>
        <v/>
      </c>
      <c r="F20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73" t="str">
        <f ca="1">IF(PaymentSchedule[[#This Row],[PMT NO]]&lt;&gt;"",PaymentSchedule[[#This Row],[TOTAL PAYMENT]]-PaymentSchedule[[#This Row],[INTEREST]],"")</f>
        <v/>
      </c>
      <c r="I203" s="73" t="str">
        <f ca="1">IF(PaymentSchedule[[#This Row],[PMT NO]]&lt;&gt;"",PaymentSchedule[[#This Row],[BEGINNING BALANCE]]*(InterestRate/PaymentsPerYear),"")</f>
        <v/>
      </c>
      <c r="J20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73" t="str">
        <f ca="1">IF(PaymentSchedule[[#This Row],[PMT NO]]&lt;&gt;"",SUM(INDEX(PaymentSchedule[INTEREST],1,1):PaymentSchedule[[#This Row],[INTEREST]]),"")</f>
        <v/>
      </c>
    </row>
    <row r="204" spans="2:11" x14ac:dyDescent="0.25">
      <c r="B204" s="74" t="str">
        <f ca="1">IF(LoanIsGood,IF(ROW()-ROW(PaymentSchedule[[#Headers],[PMT NO]])&gt;ScheduledNumberOfPayments,"",ROW()-ROW(PaymentSchedule[[#Headers],[PMT NO]])),"")</f>
        <v/>
      </c>
      <c r="C204" s="72" t="str">
        <f ca="1">IF(PaymentSchedule[[#This Row],[PMT NO]]&lt;&gt;"",EOMONTH(LoanStartDate,ROW(PaymentSchedule[[#This Row],[PMT NO]])-ROW(PaymentSchedule[[#Headers],[PMT NO]])-2)+DAY(LoanStartDate),"")</f>
        <v/>
      </c>
      <c r="D20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4" s="73" t="str">
        <f ca="1">IF(PaymentSchedule[[#This Row],[PMT NO]]&lt;&gt;"",ScheduledPayment,"")</f>
        <v/>
      </c>
      <c r="F20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73" t="str">
        <f ca="1">IF(PaymentSchedule[[#This Row],[PMT NO]]&lt;&gt;"",PaymentSchedule[[#This Row],[TOTAL PAYMENT]]-PaymentSchedule[[#This Row],[INTEREST]],"")</f>
        <v/>
      </c>
      <c r="I204" s="73" t="str">
        <f ca="1">IF(PaymentSchedule[[#This Row],[PMT NO]]&lt;&gt;"",PaymentSchedule[[#This Row],[BEGINNING BALANCE]]*(InterestRate/PaymentsPerYear),"")</f>
        <v/>
      </c>
      <c r="J20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73" t="str">
        <f ca="1">IF(PaymentSchedule[[#This Row],[PMT NO]]&lt;&gt;"",SUM(INDEX(PaymentSchedule[INTEREST],1,1):PaymentSchedule[[#This Row],[INTEREST]]),"")</f>
        <v/>
      </c>
    </row>
    <row r="205" spans="2:11" x14ac:dyDescent="0.25">
      <c r="B205" s="74" t="str">
        <f ca="1">IF(LoanIsGood,IF(ROW()-ROW(PaymentSchedule[[#Headers],[PMT NO]])&gt;ScheduledNumberOfPayments,"",ROW()-ROW(PaymentSchedule[[#Headers],[PMT NO]])),"")</f>
        <v/>
      </c>
      <c r="C205" s="72" t="str">
        <f ca="1">IF(PaymentSchedule[[#This Row],[PMT NO]]&lt;&gt;"",EOMONTH(LoanStartDate,ROW(PaymentSchedule[[#This Row],[PMT NO]])-ROW(PaymentSchedule[[#Headers],[PMT NO]])-2)+DAY(LoanStartDate),"")</f>
        <v/>
      </c>
      <c r="D20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5" s="73" t="str">
        <f ca="1">IF(PaymentSchedule[[#This Row],[PMT NO]]&lt;&gt;"",ScheduledPayment,"")</f>
        <v/>
      </c>
      <c r="F20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73" t="str">
        <f ca="1">IF(PaymentSchedule[[#This Row],[PMT NO]]&lt;&gt;"",PaymentSchedule[[#This Row],[TOTAL PAYMENT]]-PaymentSchedule[[#This Row],[INTEREST]],"")</f>
        <v/>
      </c>
      <c r="I205" s="73" t="str">
        <f ca="1">IF(PaymentSchedule[[#This Row],[PMT NO]]&lt;&gt;"",PaymentSchedule[[#This Row],[BEGINNING BALANCE]]*(InterestRate/PaymentsPerYear),"")</f>
        <v/>
      </c>
      <c r="J20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73" t="str">
        <f ca="1">IF(PaymentSchedule[[#This Row],[PMT NO]]&lt;&gt;"",SUM(INDEX(PaymentSchedule[INTEREST],1,1):PaymentSchedule[[#This Row],[INTEREST]]),"")</f>
        <v/>
      </c>
    </row>
    <row r="206" spans="2:11" x14ac:dyDescent="0.25">
      <c r="B206" s="74" t="str">
        <f ca="1">IF(LoanIsGood,IF(ROW()-ROW(PaymentSchedule[[#Headers],[PMT NO]])&gt;ScheduledNumberOfPayments,"",ROW()-ROW(PaymentSchedule[[#Headers],[PMT NO]])),"")</f>
        <v/>
      </c>
      <c r="C206" s="72" t="str">
        <f ca="1">IF(PaymentSchedule[[#This Row],[PMT NO]]&lt;&gt;"",EOMONTH(LoanStartDate,ROW(PaymentSchedule[[#This Row],[PMT NO]])-ROW(PaymentSchedule[[#Headers],[PMT NO]])-2)+DAY(LoanStartDate),"")</f>
        <v/>
      </c>
      <c r="D20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6" s="73" t="str">
        <f ca="1">IF(PaymentSchedule[[#This Row],[PMT NO]]&lt;&gt;"",ScheduledPayment,"")</f>
        <v/>
      </c>
      <c r="F20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73" t="str">
        <f ca="1">IF(PaymentSchedule[[#This Row],[PMT NO]]&lt;&gt;"",PaymentSchedule[[#This Row],[TOTAL PAYMENT]]-PaymentSchedule[[#This Row],[INTEREST]],"")</f>
        <v/>
      </c>
      <c r="I206" s="73" t="str">
        <f ca="1">IF(PaymentSchedule[[#This Row],[PMT NO]]&lt;&gt;"",PaymentSchedule[[#This Row],[BEGINNING BALANCE]]*(InterestRate/PaymentsPerYear),"")</f>
        <v/>
      </c>
      <c r="J20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73" t="str">
        <f ca="1">IF(PaymentSchedule[[#This Row],[PMT NO]]&lt;&gt;"",SUM(INDEX(PaymentSchedule[INTEREST],1,1):PaymentSchedule[[#This Row],[INTEREST]]),"")</f>
        <v/>
      </c>
    </row>
    <row r="207" spans="2:11" x14ac:dyDescent="0.25">
      <c r="B207" s="74" t="str">
        <f ca="1">IF(LoanIsGood,IF(ROW()-ROW(PaymentSchedule[[#Headers],[PMT NO]])&gt;ScheduledNumberOfPayments,"",ROW()-ROW(PaymentSchedule[[#Headers],[PMT NO]])),"")</f>
        <v/>
      </c>
      <c r="C207" s="72" t="str">
        <f ca="1">IF(PaymentSchedule[[#This Row],[PMT NO]]&lt;&gt;"",EOMONTH(LoanStartDate,ROW(PaymentSchedule[[#This Row],[PMT NO]])-ROW(PaymentSchedule[[#Headers],[PMT NO]])-2)+DAY(LoanStartDate),"")</f>
        <v/>
      </c>
      <c r="D20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7" s="73" t="str">
        <f ca="1">IF(PaymentSchedule[[#This Row],[PMT NO]]&lt;&gt;"",ScheduledPayment,"")</f>
        <v/>
      </c>
      <c r="F20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73" t="str">
        <f ca="1">IF(PaymentSchedule[[#This Row],[PMT NO]]&lt;&gt;"",PaymentSchedule[[#This Row],[TOTAL PAYMENT]]-PaymentSchedule[[#This Row],[INTEREST]],"")</f>
        <v/>
      </c>
      <c r="I207" s="73" t="str">
        <f ca="1">IF(PaymentSchedule[[#This Row],[PMT NO]]&lt;&gt;"",PaymentSchedule[[#This Row],[BEGINNING BALANCE]]*(InterestRate/PaymentsPerYear),"")</f>
        <v/>
      </c>
      <c r="J20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73" t="str">
        <f ca="1">IF(PaymentSchedule[[#This Row],[PMT NO]]&lt;&gt;"",SUM(INDEX(PaymentSchedule[INTEREST],1,1):PaymentSchedule[[#This Row],[INTEREST]]),"")</f>
        <v/>
      </c>
    </row>
    <row r="208" spans="2:11" x14ac:dyDescent="0.25">
      <c r="B208" s="74" t="str">
        <f ca="1">IF(LoanIsGood,IF(ROW()-ROW(PaymentSchedule[[#Headers],[PMT NO]])&gt;ScheduledNumberOfPayments,"",ROW()-ROW(PaymentSchedule[[#Headers],[PMT NO]])),"")</f>
        <v/>
      </c>
      <c r="C208" s="72" t="str">
        <f ca="1">IF(PaymentSchedule[[#This Row],[PMT NO]]&lt;&gt;"",EOMONTH(LoanStartDate,ROW(PaymentSchedule[[#This Row],[PMT NO]])-ROW(PaymentSchedule[[#Headers],[PMT NO]])-2)+DAY(LoanStartDate),"")</f>
        <v/>
      </c>
      <c r="D20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8" s="73" t="str">
        <f ca="1">IF(PaymentSchedule[[#This Row],[PMT NO]]&lt;&gt;"",ScheduledPayment,"")</f>
        <v/>
      </c>
      <c r="F20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73" t="str">
        <f ca="1">IF(PaymentSchedule[[#This Row],[PMT NO]]&lt;&gt;"",PaymentSchedule[[#This Row],[TOTAL PAYMENT]]-PaymentSchedule[[#This Row],[INTEREST]],"")</f>
        <v/>
      </c>
      <c r="I208" s="73" t="str">
        <f ca="1">IF(PaymentSchedule[[#This Row],[PMT NO]]&lt;&gt;"",PaymentSchedule[[#This Row],[BEGINNING BALANCE]]*(InterestRate/PaymentsPerYear),"")</f>
        <v/>
      </c>
      <c r="J20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73" t="str">
        <f ca="1">IF(PaymentSchedule[[#This Row],[PMT NO]]&lt;&gt;"",SUM(INDEX(PaymentSchedule[INTEREST],1,1):PaymentSchedule[[#This Row],[INTEREST]]),"")</f>
        <v/>
      </c>
    </row>
    <row r="209" spans="2:11" x14ac:dyDescent="0.25">
      <c r="B209" s="74" t="str">
        <f ca="1">IF(LoanIsGood,IF(ROW()-ROW(PaymentSchedule[[#Headers],[PMT NO]])&gt;ScheduledNumberOfPayments,"",ROW()-ROW(PaymentSchedule[[#Headers],[PMT NO]])),"")</f>
        <v/>
      </c>
      <c r="C209" s="72" t="str">
        <f ca="1">IF(PaymentSchedule[[#This Row],[PMT NO]]&lt;&gt;"",EOMONTH(LoanStartDate,ROW(PaymentSchedule[[#This Row],[PMT NO]])-ROW(PaymentSchedule[[#Headers],[PMT NO]])-2)+DAY(LoanStartDate),"")</f>
        <v/>
      </c>
      <c r="D20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09" s="73" t="str">
        <f ca="1">IF(PaymentSchedule[[#This Row],[PMT NO]]&lt;&gt;"",ScheduledPayment,"")</f>
        <v/>
      </c>
      <c r="F20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73" t="str">
        <f ca="1">IF(PaymentSchedule[[#This Row],[PMT NO]]&lt;&gt;"",PaymentSchedule[[#This Row],[TOTAL PAYMENT]]-PaymentSchedule[[#This Row],[INTEREST]],"")</f>
        <v/>
      </c>
      <c r="I209" s="73" t="str">
        <f ca="1">IF(PaymentSchedule[[#This Row],[PMT NO]]&lt;&gt;"",PaymentSchedule[[#This Row],[BEGINNING BALANCE]]*(InterestRate/PaymentsPerYear),"")</f>
        <v/>
      </c>
      <c r="J20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73" t="str">
        <f ca="1">IF(PaymentSchedule[[#This Row],[PMT NO]]&lt;&gt;"",SUM(INDEX(PaymentSchedule[INTEREST],1,1):PaymentSchedule[[#This Row],[INTEREST]]),"")</f>
        <v/>
      </c>
    </row>
    <row r="210" spans="2:11" x14ac:dyDescent="0.25">
      <c r="B210" s="74" t="str">
        <f ca="1">IF(LoanIsGood,IF(ROW()-ROW(PaymentSchedule[[#Headers],[PMT NO]])&gt;ScheduledNumberOfPayments,"",ROW()-ROW(PaymentSchedule[[#Headers],[PMT NO]])),"")</f>
        <v/>
      </c>
      <c r="C210" s="72" t="str">
        <f ca="1">IF(PaymentSchedule[[#This Row],[PMT NO]]&lt;&gt;"",EOMONTH(LoanStartDate,ROW(PaymentSchedule[[#This Row],[PMT NO]])-ROW(PaymentSchedule[[#Headers],[PMT NO]])-2)+DAY(LoanStartDate),"")</f>
        <v/>
      </c>
      <c r="D21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0" s="73" t="str">
        <f ca="1">IF(PaymentSchedule[[#This Row],[PMT NO]]&lt;&gt;"",ScheduledPayment,"")</f>
        <v/>
      </c>
      <c r="F21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73" t="str">
        <f ca="1">IF(PaymentSchedule[[#This Row],[PMT NO]]&lt;&gt;"",PaymentSchedule[[#This Row],[TOTAL PAYMENT]]-PaymentSchedule[[#This Row],[INTEREST]],"")</f>
        <v/>
      </c>
      <c r="I210" s="73" t="str">
        <f ca="1">IF(PaymentSchedule[[#This Row],[PMT NO]]&lt;&gt;"",PaymentSchedule[[#This Row],[BEGINNING BALANCE]]*(InterestRate/PaymentsPerYear),"")</f>
        <v/>
      </c>
      <c r="J21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73" t="str">
        <f ca="1">IF(PaymentSchedule[[#This Row],[PMT NO]]&lt;&gt;"",SUM(INDEX(PaymentSchedule[INTEREST],1,1):PaymentSchedule[[#This Row],[INTEREST]]),"")</f>
        <v/>
      </c>
    </row>
    <row r="211" spans="2:11" x14ac:dyDescent="0.25">
      <c r="B211" s="74" t="str">
        <f ca="1">IF(LoanIsGood,IF(ROW()-ROW(PaymentSchedule[[#Headers],[PMT NO]])&gt;ScheduledNumberOfPayments,"",ROW()-ROW(PaymentSchedule[[#Headers],[PMT NO]])),"")</f>
        <v/>
      </c>
      <c r="C211" s="72" t="str">
        <f ca="1">IF(PaymentSchedule[[#This Row],[PMT NO]]&lt;&gt;"",EOMONTH(LoanStartDate,ROW(PaymentSchedule[[#This Row],[PMT NO]])-ROW(PaymentSchedule[[#Headers],[PMT NO]])-2)+DAY(LoanStartDate),"")</f>
        <v/>
      </c>
      <c r="D21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1" s="73" t="str">
        <f ca="1">IF(PaymentSchedule[[#This Row],[PMT NO]]&lt;&gt;"",ScheduledPayment,"")</f>
        <v/>
      </c>
      <c r="F21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73" t="str">
        <f ca="1">IF(PaymentSchedule[[#This Row],[PMT NO]]&lt;&gt;"",PaymentSchedule[[#This Row],[TOTAL PAYMENT]]-PaymentSchedule[[#This Row],[INTEREST]],"")</f>
        <v/>
      </c>
      <c r="I211" s="73" t="str">
        <f ca="1">IF(PaymentSchedule[[#This Row],[PMT NO]]&lt;&gt;"",PaymentSchedule[[#This Row],[BEGINNING BALANCE]]*(InterestRate/PaymentsPerYear),"")</f>
        <v/>
      </c>
      <c r="J21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73" t="str">
        <f ca="1">IF(PaymentSchedule[[#This Row],[PMT NO]]&lt;&gt;"",SUM(INDEX(PaymentSchedule[INTEREST],1,1):PaymentSchedule[[#This Row],[INTEREST]]),"")</f>
        <v/>
      </c>
    </row>
    <row r="212" spans="2:11" x14ac:dyDescent="0.25">
      <c r="B212" s="74" t="str">
        <f ca="1">IF(LoanIsGood,IF(ROW()-ROW(PaymentSchedule[[#Headers],[PMT NO]])&gt;ScheduledNumberOfPayments,"",ROW()-ROW(PaymentSchedule[[#Headers],[PMT NO]])),"")</f>
        <v/>
      </c>
      <c r="C212" s="72" t="str">
        <f ca="1">IF(PaymentSchedule[[#This Row],[PMT NO]]&lt;&gt;"",EOMONTH(LoanStartDate,ROW(PaymentSchedule[[#This Row],[PMT NO]])-ROW(PaymentSchedule[[#Headers],[PMT NO]])-2)+DAY(LoanStartDate),"")</f>
        <v/>
      </c>
      <c r="D21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2" s="73" t="str">
        <f ca="1">IF(PaymentSchedule[[#This Row],[PMT NO]]&lt;&gt;"",ScheduledPayment,"")</f>
        <v/>
      </c>
      <c r="F21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73" t="str">
        <f ca="1">IF(PaymentSchedule[[#This Row],[PMT NO]]&lt;&gt;"",PaymentSchedule[[#This Row],[TOTAL PAYMENT]]-PaymentSchedule[[#This Row],[INTEREST]],"")</f>
        <v/>
      </c>
      <c r="I212" s="73" t="str">
        <f ca="1">IF(PaymentSchedule[[#This Row],[PMT NO]]&lt;&gt;"",PaymentSchedule[[#This Row],[BEGINNING BALANCE]]*(InterestRate/PaymentsPerYear),"")</f>
        <v/>
      </c>
      <c r="J21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73" t="str">
        <f ca="1">IF(PaymentSchedule[[#This Row],[PMT NO]]&lt;&gt;"",SUM(INDEX(PaymentSchedule[INTEREST],1,1):PaymentSchedule[[#This Row],[INTEREST]]),"")</f>
        <v/>
      </c>
    </row>
    <row r="213" spans="2:11" x14ac:dyDescent="0.25">
      <c r="B213" s="74" t="str">
        <f ca="1">IF(LoanIsGood,IF(ROW()-ROW(PaymentSchedule[[#Headers],[PMT NO]])&gt;ScheduledNumberOfPayments,"",ROW()-ROW(PaymentSchedule[[#Headers],[PMT NO]])),"")</f>
        <v/>
      </c>
      <c r="C213" s="72" t="str">
        <f ca="1">IF(PaymentSchedule[[#This Row],[PMT NO]]&lt;&gt;"",EOMONTH(LoanStartDate,ROW(PaymentSchedule[[#This Row],[PMT NO]])-ROW(PaymentSchedule[[#Headers],[PMT NO]])-2)+DAY(LoanStartDate),"")</f>
        <v/>
      </c>
      <c r="D21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3" s="73" t="str">
        <f ca="1">IF(PaymentSchedule[[#This Row],[PMT NO]]&lt;&gt;"",ScheduledPayment,"")</f>
        <v/>
      </c>
      <c r="F21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73" t="str">
        <f ca="1">IF(PaymentSchedule[[#This Row],[PMT NO]]&lt;&gt;"",PaymentSchedule[[#This Row],[TOTAL PAYMENT]]-PaymentSchedule[[#This Row],[INTEREST]],"")</f>
        <v/>
      </c>
      <c r="I213" s="73" t="str">
        <f ca="1">IF(PaymentSchedule[[#This Row],[PMT NO]]&lt;&gt;"",PaymentSchedule[[#This Row],[BEGINNING BALANCE]]*(InterestRate/PaymentsPerYear),"")</f>
        <v/>
      </c>
      <c r="J21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73" t="str">
        <f ca="1">IF(PaymentSchedule[[#This Row],[PMT NO]]&lt;&gt;"",SUM(INDEX(PaymentSchedule[INTEREST],1,1):PaymentSchedule[[#This Row],[INTEREST]]),"")</f>
        <v/>
      </c>
    </row>
    <row r="214" spans="2:11" x14ac:dyDescent="0.25">
      <c r="B214" s="74" t="str">
        <f ca="1">IF(LoanIsGood,IF(ROW()-ROW(PaymentSchedule[[#Headers],[PMT NO]])&gt;ScheduledNumberOfPayments,"",ROW()-ROW(PaymentSchedule[[#Headers],[PMT NO]])),"")</f>
        <v/>
      </c>
      <c r="C214" s="72" t="str">
        <f ca="1">IF(PaymentSchedule[[#This Row],[PMT NO]]&lt;&gt;"",EOMONTH(LoanStartDate,ROW(PaymentSchedule[[#This Row],[PMT NO]])-ROW(PaymentSchedule[[#Headers],[PMT NO]])-2)+DAY(LoanStartDate),"")</f>
        <v/>
      </c>
      <c r="D21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4" s="73" t="str">
        <f ca="1">IF(PaymentSchedule[[#This Row],[PMT NO]]&lt;&gt;"",ScheduledPayment,"")</f>
        <v/>
      </c>
      <c r="F21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73" t="str">
        <f ca="1">IF(PaymentSchedule[[#This Row],[PMT NO]]&lt;&gt;"",PaymentSchedule[[#This Row],[TOTAL PAYMENT]]-PaymentSchedule[[#This Row],[INTEREST]],"")</f>
        <v/>
      </c>
      <c r="I214" s="73" t="str">
        <f ca="1">IF(PaymentSchedule[[#This Row],[PMT NO]]&lt;&gt;"",PaymentSchedule[[#This Row],[BEGINNING BALANCE]]*(InterestRate/PaymentsPerYear),"")</f>
        <v/>
      </c>
      <c r="J21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73" t="str">
        <f ca="1">IF(PaymentSchedule[[#This Row],[PMT NO]]&lt;&gt;"",SUM(INDEX(PaymentSchedule[INTEREST],1,1):PaymentSchedule[[#This Row],[INTEREST]]),"")</f>
        <v/>
      </c>
    </row>
    <row r="215" spans="2:11" x14ac:dyDescent="0.25">
      <c r="B215" s="74" t="str">
        <f ca="1">IF(LoanIsGood,IF(ROW()-ROW(PaymentSchedule[[#Headers],[PMT NO]])&gt;ScheduledNumberOfPayments,"",ROW()-ROW(PaymentSchedule[[#Headers],[PMT NO]])),"")</f>
        <v/>
      </c>
      <c r="C215" s="72" t="str">
        <f ca="1">IF(PaymentSchedule[[#This Row],[PMT NO]]&lt;&gt;"",EOMONTH(LoanStartDate,ROW(PaymentSchedule[[#This Row],[PMT NO]])-ROW(PaymentSchedule[[#Headers],[PMT NO]])-2)+DAY(LoanStartDate),"")</f>
        <v/>
      </c>
      <c r="D21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5" s="73" t="str">
        <f ca="1">IF(PaymentSchedule[[#This Row],[PMT NO]]&lt;&gt;"",ScheduledPayment,"")</f>
        <v/>
      </c>
      <c r="F21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73" t="str">
        <f ca="1">IF(PaymentSchedule[[#This Row],[PMT NO]]&lt;&gt;"",PaymentSchedule[[#This Row],[TOTAL PAYMENT]]-PaymentSchedule[[#This Row],[INTEREST]],"")</f>
        <v/>
      </c>
      <c r="I215" s="73" t="str">
        <f ca="1">IF(PaymentSchedule[[#This Row],[PMT NO]]&lt;&gt;"",PaymentSchedule[[#This Row],[BEGINNING BALANCE]]*(InterestRate/PaymentsPerYear),"")</f>
        <v/>
      </c>
      <c r="J21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73" t="str">
        <f ca="1">IF(PaymentSchedule[[#This Row],[PMT NO]]&lt;&gt;"",SUM(INDEX(PaymentSchedule[INTEREST],1,1):PaymentSchedule[[#This Row],[INTEREST]]),"")</f>
        <v/>
      </c>
    </row>
    <row r="216" spans="2:11" x14ac:dyDescent="0.25">
      <c r="B216" s="74" t="str">
        <f ca="1">IF(LoanIsGood,IF(ROW()-ROW(PaymentSchedule[[#Headers],[PMT NO]])&gt;ScheduledNumberOfPayments,"",ROW()-ROW(PaymentSchedule[[#Headers],[PMT NO]])),"")</f>
        <v/>
      </c>
      <c r="C216" s="72" t="str">
        <f ca="1">IF(PaymentSchedule[[#This Row],[PMT NO]]&lt;&gt;"",EOMONTH(LoanStartDate,ROW(PaymentSchedule[[#This Row],[PMT NO]])-ROW(PaymentSchedule[[#Headers],[PMT NO]])-2)+DAY(LoanStartDate),"")</f>
        <v/>
      </c>
      <c r="D21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6" s="73" t="str">
        <f ca="1">IF(PaymentSchedule[[#This Row],[PMT NO]]&lt;&gt;"",ScheduledPayment,"")</f>
        <v/>
      </c>
      <c r="F21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73" t="str">
        <f ca="1">IF(PaymentSchedule[[#This Row],[PMT NO]]&lt;&gt;"",PaymentSchedule[[#This Row],[TOTAL PAYMENT]]-PaymentSchedule[[#This Row],[INTEREST]],"")</f>
        <v/>
      </c>
      <c r="I216" s="73" t="str">
        <f ca="1">IF(PaymentSchedule[[#This Row],[PMT NO]]&lt;&gt;"",PaymentSchedule[[#This Row],[BEGINNING BALANCE]]*(InterestRate/PaymentsPerYear),"")</f>
        <v/>
      </c>
      <c r="J21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73" t="str">
        <f ca="1">IF(PaymentSchedule[[#This Row],[PMT NO]]&lt;&gt;"",SUM(INDEX(PaymentSchedule[INTEREST],1,1):PaymentSchedule[[#This Row],[INTEREST]]),"")</f>
        <v/>
      </c>
    </row>
    <row r="217" spans="2:11" x14ac:dyDescent="0.25">
      <c r="B217" s="74" t="str">
        <f ca="1">IF(LoanIsGood,IF(ROW()-ROW(PaymentSchedule[[#Headers],[PMT NO]])&gt;ScheduledNumberOfPayments,"",ROW()-ROW(PaymentSchedule[[#Headers],[PMT NO]])),"")</f>
        <v/>
      </c>
      <c r="C217" s="72" t="str">
        <f ca="1">IF(PaymentSchedule[[#This Row],[PMT NO]]&lt;&gt;"",EOMONTH(LoanStartDate,ROW(PaymentSchedule[[#This Row],[PMT NO]])-ROW(PaymentSchedule[[#Headers],[PMT NO]])-2)+DAY(LoanStartDate),"")</f>
        <v/>
      </c>
      <c r="D21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7" s="73" t="str">
        <f ca="1">IF(PaymentSchedule[[#This Row],[PMT NO]]&lt;&gt;"",ScheduledPayment,"")</f>
        <v/>
      </c>
      <c r="F21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73" t="str">
        <f ca="1">IF(PaymentSchedule[[#This Row],[PMT NO]]&lt;&gt;"",PaymentSchedule[[#This Row],[TOTAL PAYMENT]]-PaymentSchedule[[#This Row],[INTEREST]],"")</f>
        <v/>
      </c>
      <c r="I217" s="73" t="str">
        <f ca="1">IF(PaymentSchedule[[#This Row],[PMT NO]]&lt;&gt;"",PaymentSchedule[[#This Row],[BEGINNING BALANCE]]*(InterestRate/PaymentsPerYear),"")</f>
        <v/>
      </c>
      <c r="J21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73" t="str">
        <f ca="1">IF(PaymentSchedule[[#This Row],[PMT NO]]&lt;&gt;"",SUM(INDEX(PaymentSchedule[INTEREST],1,1):PaymentSchedule[[#This Row],[INTEREST]]),"")</f>
        <v/>
      </c>
    </row>
    <row r="218" spans="2:11" x14ac:dyDescent="0.25">
      <c r="B218" s="74" t="str">
        <f ca="1">IF(LoanIsGood,IF(ROW()-ROW(PaymentSchedule[[#Headers],[PMT NO]])&gt;ScheduledNumberOfPayments,"",ROW()-ROW(PaymentSchedule[[#Headers],[PMT NO]])),"")</f>
        <v/>
      </c>
      <c r="C218" s="72" t="str">
        <f ca="1">IF(PaymentSchedule[[#This Row],[PMT NO]]&lt;&gt;"",EOMONTH(LoanStartDate,ROW(PaymentSchedule[[#This Row],[PMT NO]])-ROW(PaymentSchedule[[#Headers],[PMT NO]])-2)+DAY(LoanStartDate),"")</f>
        <v/>
      </c>
      <c r="D21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8" s="73" t="str">
        <f ca="1">IF(PaymentSchedule[[#This Row],[PMT NO]]&lt;&gt;"",ScheduledPayment,"")</f>
        <v/>
      </c>
      <c r="F21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73" t="str">
        <f ca="1">IF(PaymentSchedule[[#This Row],[PMT NO]]&lt;&gt;"",PaymentSchedule[[#This Row],[TOTAL PAYMENT]]-PaymentSchedule[[#This Row],[INTEREST]],"")</f>
        <v/>
      </c>
      <c r="I218" s="73" t="str">
        <f ca="1">IF(PaymentSchedule[[#This Row],[PMT NO]]&lt;&gt;"",PaymentSchedule[[#This Row],[BEGINNING BALANCE]]*(InterestRate/PaymentsPerYear),"")</f>
        <v/>
      </c>
      <c r="J21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73" t="str">
        <f ca="1">IF(PaymentSchedule[[#This Row],[PMT NO]]&lt;&gt;"",SUM(INDEX(PaymentSchedule[INTEREST],1,1):PaymentSchedule[[#This Row],[INTEREST]]),"")</f>
        <v/>
      </c>
    </row>
    <row r="219" spans="2:11" x14ac:dyDescent="0.25">
      <c r="B219" s="74" t="str">
        <f ca="1">IF(LoanIsGood,IF(ROW()-ROW(PaymentSchedule[[#Headers],[PMT NO]])&gt;ScheduledNumberOfPayments,"",ROW()-ROW(PaymentSchedule[[#Headers],[PMT NO]])),"")</f>
        <v/>
      </c>
      <c r="C219" s="72" t="str">
        <f ca="1">IF(PaymentSchedule[[#This Row],[PMT NO]]&lt;&gt;"",EOMONTH(LoanStartDate,ROW(PaymentSchedule[[#This Row],[PMT NO]])-ROW(PaymentSchedule[[#Headers],[PMT NO]])-2)+DAY(LoanStartDate),"")</f>
        <v/>
      </c>
      <c r="D21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19" s="73" t="str">
        <f ca="1">IF(PaymentSchedule[[#This Row],[PMT NO]]&lt;&gt;"",ScheduledPayment,"")</f>
        <v/>
      </c>
      <c r="F21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73" t="str">
        <f ca="1">IF(PaymentSchedule[[#This Row],[PMT NO]]&lt;&gt;"",PaymentSchedule[[#This Row],[TOTAL PAYMENT]]-PaymentSchedule[[#This Row],[INTEREST]],"")</f>
        <v/>
      </c>
      <c r="I219" s="73" t="str">
        <f ca="1">IF(PaymentSchedule[[#This Row],[PMT NO]]&lt;&gt;"",PaymentSchedule[[#This Row],[BEGINNING BALANCE]]*(InterestRate/PaymentsPerYear),"")</f>
        <v/>
      </c>
      <c r="J21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73" t="str">
        <f ca="1">IF(PaymentSchedule[[#This Row],[PMT NO]]&lt;&gt;"",SUM(INDEX(PaymentSchedule[INTEREST],1,1):PaymentSchedule[[#This Row],[INTEREST]]),"")</f>
        <v/>
      </c>
    </row>
    <row r="220" spans="2:11" x14ac:dyDescent="0.25">
      <c r="B220" s="74" t="str">
        <f ca="1">IF(LoanIsGood,IF(ROW()-ROW(PaymentSchedule[[#Headers],[PMT NO]])&gt;ScheduledNumberOfPayments,"",ROW()-ROW(PaymentSchedule[[#Headers],[PMT NO]])),"")</f>
        <v/>
      </c>
      <c r="C220" s="72" t="str">
        <f ca="1">IF(PaymentSchedule[[#This Row],[PMT NO]]&lt;&gt;"",EOMONTH(LoanStartDate,ROW(PaymentSchedule[[#This Row],[PMT NO]])-ROW(PaymentSchedule[[#Headers],[PMT NO]])-2)+DAY(LoanStartDate),"")</f>
        <v/>
      </c>
      <c r="D22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0" s="73" t="str">
        <f ca="1">IF(PaymentSchedule[[#This Row],[PMT NO]]&lt;&gt;"",ScheduledPayment,"")</f>
        <v/>
      </c>
      <c r="F22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73" t="str">
        <f ca="1">IF(PaymentSchedule[[#This Row],[PMT NO]]&lt;&gt;"",PaymentSchedule[[#This Row],[TOTAL PAYMENT]]-PaymentSchedule[[#This Row],[INTEREST]],"")</f>
        <v/>
      </c>
      <c r="I220" s="73" t="str">
        <f ca="1">IF(PaymentSchedule[[#This Row],[PMT NO]]&lt;&gt;"",PaymentSchedule[[#This Row],[BEGINNING BALANCE]]*(InterestRate/PaymentsPerYear),"")</f>
        <v/>
      </c>
      <c r="J22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73" t="str">
        <f ca="1">IF(PaymentSchedule[[#This Row],[PMT NO]]&lt;&gt;"",SUM(INDEX(PaymentSchedule[INTEREST],1,1):PaymentSchedule[[#This Row],[INTEREST]]),"")</f>
        <v/>
      </c>
    </row>
    <row r="221" spans="2:11" x14ac:dyDescent="0.25">
      <c r="B221" s="74" t="str">
        <f ca="1">IF(LoanIsGood,IF(ROW()-ROW(PaymentSchedule[[#Headers],[PMT NO]])&gt;ScheduledNumberOfPayments,"",ROW()-ROW(PaymentSchedule[[#Headers],[PMT NO]])),"")</f>
        <v/>
      </c>
      <c r="C221" s="72" t="str">
        <f ca="1">IF(PaymentSchedule[[#This Row],[PMT NO]]&lt;&gt;"",EOMONTH(LoanStartDate,ROW(PaymentSchedule[[#This Row],[PMT NO]])-ROW(PaymentSchedule[[#Headers],[PMT NO]])-2)+DAY(LoanStartDate),"")</f>
        <v/>
      </c>
      <c r="D22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1" s="73" t="str">
        <f ca="1">IF(PaymentSchedule[[#This Row],[PMT NO]]&lt;&gt;"",ScheduledPayment,"")</f>
        <v/>
      </c>
      <c r="F22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73" t="str">
        <f ca="1">IF(PaymentSchedule[[#This Row],[PMT NO]]&lt;&gt;"",PaymentSchedule[[#This Row],[TOTAL PAYMENT]]-PaymentSchedule[[#This Row],[INTEREST]],"")</f>
        <v/>
      </c>
      <c r="I221" s="73" t="str">
        <f ca="1">IF(PaymentSchedule[[#This Row],[PMT NO]]&lt;&gt;"",PaymentSchedule[[#This Row],[BEGINNING BALANCE]]*(InterestRate/PaymentsPerYear),"")</f>
        <v/>
      </c>
      <c r="J22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73" t="str">
        <f ca="1">IF(PaymentSchedule[[#This Row],[PMT NO]]&lt;&gt;"",SUM(INDEX(PaymentSchedule[INTEREST],1,1):PaymentSchedule[[#This Row],[INTEREST]]),"")</f>
        <v/>
      </c>
    </row>
    <row r="222" spans="2:11" x14ac:dyDescent="0.25">
      <c r="B222" s="74" t="str">
        <f ca="1">IF(LoanIsGood,IF(ROW()-ROW(PaymentSchedule[[#Headers],[PMT NO]])&gt;ScheduledNumberOfPayments,"",ROW()-ROW(PaymentSchedule[[#Headers],[PMT NO]])),"")</f>
        <v/>
      </c>
      <c r="C222" s="72" t="str">
        <f ca="1">IF(PaymentSchedule[[#This Row],[PMT NO]]&lt;&gt;"",EOMONTH(LoanStartDate,ROW(PaymentSchedule[[#This Row],[PMT NO]])-ROW(PaymentSchedule[[#Headers],[PMT NO]])-2)+DAY(LoanStartDate),"")</f>
        <v/>
      </c>
      <c r="D22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2" s="73" t="str">
        <f ca="1">IF(PaymentSchedule[[#This Row],[PMT NO]]&lt;&gt;"",ScheduledPayment,"")</f>
        <v/>
      </c>
      <c r="F22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73" t="str">
        <f ca="1">IF(PaymentSchedule[[#This Row],[PMT NO]]&lt;&gt;"",PaymentSchedule[[#This Row],[TOTAL PAYMENT]]-PaymentSchedule[[#This Row],[INTEREST]],"")</f>
        <v/>
      </c>
      <c r="I222" s="73" t="str">
        <f ca="1">IF(PaymentSchedule[[#This Row],[PMT NO]]&lt;&gt;"",PaymentSchedule[[#This Row],[BEGINNING BALANCE]]*(InterestRate/PaymentsPerYear),"")</f>
        <v/>
      </c>
      <c r="J22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73" t="str">
        <f ca="1">IF(PaymentSchedule[[#This Row],[PMT NO]]&lt;&gt;"",SUM(INDEX(PaymentSchedule[INTEREST],1,1):PaymentSchedule[[#This Row],[INTEREST]]),"")</f>
        <v/>
      </c>
    </row>
    <row r="223" spans="2:11" x14ac:dyDescent="0.25">
      <c r="B223" s="74" t="str">
        <f ca="1">IF(LoanIsGood,IF(ROW()-ROW(PaymentSchedule[[#Headers],[PMT NO]])&gt;ScheduledNumberOfPayments,"",ROW()-ROW(PaymentSchedule[[#Headers],[PMT NO]])),"")</f>
        <v/>
      </c>
      <c r="C223" s="72" t="str">
        <f ca="1">IF(PaymentSchedule[[#This Row],[PMT NO]]&lt;&gt;"",EOMONTH(LoanStartDate,ROW(PaymentSchedule[[#This Row],[PMT NO]])-ROW(PaymentSchedule[[#Headers],[PMT NO]])-2)+DAY(LoanStartDate),"")</f>
        <v/>
      </c>
      <c r="D22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3" s="73" t="str">
        <f ca="1">IF(PaymentSchedule[[#This Row],[PMT NO]]&lt;&gt;"",ScheduledPayment,"")</f>
        <v/>
      </c>
      <c r="F22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73" t="str">
        <f ca="1">IF(PaymentSchedule[[#This Row],[PMT NO]]&lt;&gt;"",PaymentSchedule[[#This Row],[TOTAL PAYMENT]]-PaymentSchedule[[#This Row],[INTEREST]],"")</f>
        <v/>
      </c>
      <c r="I223" s="73" t="str">
        <f ca="1">IF(PaymentSchedule[[#This Row],[PMT NO]]&lt;&gt;"",PaymentSchedule[[#This Row],[BEGINNING BALANCE]]*(InterestRate/PaymentsPerYear),"")</f>
        <v/>
      </c>
      <c r="J22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73" t="str">
        <f ca="1">IF(PaymentSchedule[[#This Row],[PMT NO]]&lt;&gt;"",SUM(INDEX(PaymentSchedule[INTEREST],1,1):PaymentSchedule[[#This Row],[INTEREST]]),"")</f>
        <v/>
      </c>
    </row>
    <row r="224" spans="2:11" x14ac:dyDescent="0.25">
      <c r="B224" s="74" t="str">
        <f ca="1">IF(LoanIsGood,IF(ROW()-ROW(PaymentSchedule[[#Headers],[PMT NO]])&gt;ScheduledNumberOfPayments,"",ROW()-ROW(PaymentSchedule[[#Headers],[PMT NO]])),"")</f>
        <v/>
      </c>
      <c r="C224" s="72" t="str">
        <f ca="1">IF(PaymentSchedule[[#This Row],[PMT NO]]&lt;&gt;"",EOMONTH(LoanStartDate,ROW(PaymentSchedule[[#This Row],[PMT NO]])-ROW(PaymentSchedule[[#Headers],[PMT NO]])-2)+DAY(LoanStartDate),"")</f>
        <v/>
      </c>
      <c r="D22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4" s="73" t="str">
        <f ca="1">IF(PaymentSchedule[[#This Row],[PMT NO]]&lt;&gt;"",ScheduledPayment,"")</f>
        <v/>
      </c>
      <c r="F22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73" t="str">
        <f ca="1">IF(PaymentSchedule[[#This Row],[PMT NO]]&lt;&gt;"",PaymentSchedule[[#This Row],[TOTAL PAYMENT]]-PaymentSchedule[[#This Row],[INTEREST]],"")</f>
        <v/>
      </c>
      <c r="I224" s="73" t="str">
        <f ca="1">IF(PaymentSchedule[[#This Row],[PMT NO]]&lt;&gt;"",PaymentSchedule[[#This Row],[BEGINNING BALANCE]]*(InterestRate/PaymentsPerYear),"")</f>
        <v/>
      </c>
      <c r="J22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73" t="str">
        <f ca="1">IF(PaymentSchedule[[#This Row],[PMT NO]]&lt;&gt;"",SUM(INDEX(PaymentSchedule[INTEREST],1,1):PaymentSchedule[[#This Row],[INTEREST]]),"")</f>
        <v/>
      </c>
    </row>
    <row r="225" spans="2:11" x14ac:dyDescent="0.25">
      <c r="B225" s="74" t="str">
        <f ca="1">IF(LoanIsGood,IF(ROW()-ROW(PaymentSchedule[[#Headers],[PMT NO]])&gt;ScheduledNumberOfPayments,"",ROW()-ROW(PaymentSchedule[[#Headers],[PMT NO]])),"")</f>
        <v/>
      </c>
      <c r="C225" s="72" t="str">
        <f ca="1">IF(PaymentSchedule[[#This Row],[PMT NO]]&lt;&gt;"",EOMONTH(LoanStartDate,ROW(PaymentSchedule[[#This Row],[PMT NO]])-ROW(PaymentSchedule[[#Headers],[PMT NO]])-2)+DAY(LoanStartDate),"")</f>
        <v/>
      </c>
      <c r="D22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5" s="73" t="str">
        <f ca="1">IF(PaymentSchedule[[#This Row],[PMT NO]]&lt;&gt;"",ScheduledPayment,"")</f>
        <v/>
      </c>
      <c r="F22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73" t="str">
        <f ca="1">IF(PaymentSchedule[[#This Row],[PMT NO]]&lt;&gt;"",PaymentSchedule[[#This Row],[TOTAL PAYMENT]]-PaymentSchedule[[#This Row],[INTEREST]],"")</f>
        <v/>
      </c>
      <c r="I225" s="73" t="str">
        <f ca="1">IF(PaymentSchedule[[#This Row],[PMT NO]]&lt;&gt;"",PaymentSchedule[[#This Row],[BEGINNING BALANCE]]*(InterestRate/PaymentsPerYear),"")</f>
        <v/>
      </c>
      <c r="J22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73" t="str">
        <f ca="1">IF(PaymentSchedule[[#This Row],[PMT NO]]&lt;&gt;"",SUM(INDEX(PaymentSchedule[INTEREST],1,1):PaymentSchedule[[#This Row],[INTEREST]]),"")</f>
        <v/>
      </c>
    </row>
    <row r="226" spans="2:11" x14ac:dyDescent="0.25">
      <c r="B226" s="74" t="str">
        <f ca="1">IF(LoanIsGood,IF(ROW()-ROW(PaymentSchedule[[#Headers],[PMT NO]])&gt;ScheduledNumberOfPayments,"",ROW()-ROW(PaymentSchedule[[#Headers],[PMT NO]])),"")</f>
        <v/>
      </c>
      <c r="C226" s="72" t="str">
        <f ca="1">IF(PaymentSchedule[[#This Row],[PMT NO]]&lt;&gt;"",EOMONTH(LoanStartDate,ROW(PaymentSchedule[[#This Row],[PMT NO]])-ROW(PaymentSchedule[[#Headers],[PMT NO]])-2)+DAY(LoanStartDate),"")</f>
        <v/>
      </c>
      <c r="D22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6" s="73" t="str">
        <f ca="1">IF(PaymentSchedule[[#This Row],[PMT NO]]&lt;&gt;"",ScheduledPayment,"")</f>
        <v/>
      </c>
      <c r="F22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73" t="str">
        <f ca="1">IF(PaymentSchedule[[#This Row],[PMT NO]]&lt;&gt;"",PaymentSchedule[[#This Row],[TOTAL PAYMENT]]-PaymentSchedule[[#This Row],[INTEREST]],"")</f>
        <v/>
      </c>
      <c r="I226" s="73" t="str">
        <f ca="1">IF(PaymentSchedule[[#This Row],[PMT NO]]&lt;&gt;"",PaymentSchedule[[#This Row],[BEGINNING BALANCE]]*(InterestRate/PaymentsPerYear),"")</f>
        <v/>
      </c>
      <c r="J22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73" t="str">
        <f ca="1">IF(PaymentSchedule[[#This Row],[PMT NO]]&lt;&gt;"",SUM(INDEX(PaymentSchedule[INTEREST],1,1):PaymentSchedule[[#This Row],[INTEREST]]),"")</f>
        <v/>
      </c>
    </row>
    <row r="227" spans="2:11" x14ac:dyDescent="0.25">
      <c r="B227" s="74" t="str">
        <f ca="1">IF(LoanIsGood,IF(ROW()-ROW(PaymentSchedule[[#Headers],[PMT NO]])&gt;ScheduledNumberOfPayments,"",ROW()-ROW(PaymentSchedule[[#Headers],[PMT NO]])),"")</f>
        <v/>
      </c>
      <c r="C227" s="72" t="str">
        <f ca="1">IF(PaymentSchedule[[#This Row],[PMT NO]]&lt;&gt;"",EOMONTH(LoanStartDate,ROW(PaymentSchedule[[#This Row],[PMT NO]])-ROW(PaymentSchedule[[#Headers],[PMT NO]])-2)+DAY(LoanStartDate),"")</f>
        <v/>
      </c>
      <c r="D22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7" s="73" t="str">
        <f ca="1">IF(PaymentSchedule[[#This Row],[PMT NO]]&lt;&gt;"",ScheduledPayment,"")</f>
        <v/>
      </c>
      <c r="F22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73" t="str">
        <f ca="1">IF(PaymentSchedule[[#This Row],[PMT NO]]&lt;&gt;"",PaymentSchedule[[#This Row],[TOTAL PAYMENT]]-PaymentSchedule[[#This Row],[INTEREST]],"")</f>
        <v/>
      </c>
      <c r="I227" s="73" t="str">
        <f ca="1">IF(PaymentSchedule[[#This Row],[PMT NO]]&lt;&gt;"",PaymentSchedule[[#This Row],[BEGINNING BALANCE]]*(InterestRate/PaymentsPerYear),"")</f>
        <v/>
      </c>
      <c r="J22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73" t="str">
        <f ca="1">IF(PaymentSchedule[[#This Row],[PMT NO]]&lt;&gt;"",SUM(INDEX(PaymentSchedule[INTEREST],1,1):PaymentSchedule[[#This Row],[INTEREST]]),"")</f>
        <v/>
      </c>
    </row>
    <row r="228" spans="2:11" x14ac:dyDescent="0.25">
      <c r="B228" s="74" t="str">
        <f ca="1">IF(LoanIsGood,IF(ROW()-ROW(PaymentSchedule[[#Headers],[PMT NO]])&gt;ScheduledNumberOfPayments,"",ROW()-ROW(PaymentSchedule[[#Headers],[PMT NO]])),"")</f>
        <v/>
      </c>
      <c r="C228" s="72" t="str">
        <f ca="1">IF(PaymentSchedule[[#This Row],[PMT NO]]&lt;&gt;"",EOMONTH(LoanStartDate,ROW(PaymentSchedule[[#This Row],[PMT NO]])-ROW(PaymentSchedule[[#Headers],[PMT NO]])-2)+DAY(LoanStartDate),"")</f>
        <v/>
      </c>
      <c r="D22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8" s="73" t="str">
        <f ca="1">IF(PaymentSchedule[[#This Row],[PMT NO]]&lt;&gt;"",ScheduledPayment,"")</f>
        <v/>
      </c>
      <c r="F22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73" t="str">
        <f ca="1">IF(PaymentSchedule[[#This Row],[PMT NO]]&lt;&gt;"",PaymentSchedule[[#This Row],[TOTAL PAYMENT]]-PaymentSchedule[[#This Row],[INTEREST]],"")</f>
        <v/>
      </c>
      <c r="I228" s="73" t="str">
        <f ca="1">IF(PaymentSchedule[[#This Row],[PMT NO]]&lt;&gt;"",PaymentSchedule[[#This Row],[BEGINNING BALANCE]]*(InterestRate/PaymentsPerYear),"")</f>
        <v/>
      </c>
      <c r="J22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73" t="str">
        <f ca="1">IF(PaymentSchedule[[#This Row],[PMT NO]]&lt;&gt;"",SUM(INDEX(PaymentSchedule[INTEREST],1,1):PaymentSchedule[[#This Row],[INTEREST]]),"")</f>
        <v/>
      </c>
    </row>
    <row r="229" spans="2:11" x14ac:dyDescent="0.25">
      <c r="B229" s="74" t="str">
        <f ca="1">IF(LoanIsGood,IF(ROW()-ROW(PaymentSchedule[[#Headers],[PMT NO]])&gt;ScheduledNumberOfPayments,"",ROW()-ROW(PaymentSchedule[[#Headers],[PMT NO]])),"")</f>
        <v/>
      </c>
      <c r="C229" s="72" t="str">
        <f ca="1">IF(PaymentSchedule[[#This Row],[PMT NO]]&lt;&gt;"",EOMONTH(LoanStartDate,ROW(PaymentSchedule[[#This Row],[PMT NO]])-ROW(PaymentSchedule[[#Headers],[PMT NO]])-2)+DAY(LoanStartDate),"")</f>
        <v/>
      </c>
      <c r="D22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29" s="73" t="str">
        <f ca="1">IF(PaymentSchedule[[#This Row],[PMT NO]]&lt;&gt;"",ScheduledPayment,"")</f>
        <v/>
      </c>
      <c r="F22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73" t="str">
        <f ca="1">IF(PaymentSchedule[[#This Row],[PMT NO]]&lt;&gt;"",PaymentSchedule[[#This Row],[TOTAL PAYMENT]]-PaymentSchedule[[#This Row],[INTEREST]],"")</f>
        <v/>
      </c>
      <c r="I229" s="73" t="str">
        <f ca="1">IF(PaymentSchedule[[#This Row],[PMT NO]]&lt;&gt;"",PaymentSchedule[[#This Row],[BEGINNING BALANCE]]*(InterestRate/PaymentsPerYear),"")</f>
        <v/>
      </c>
      <c r="J22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73" t="str">
        <f ca="1">IF(PaymentSchedule[[#This Row],[PMT NO]]&lt;&gt;"",SUM(INDEX(PaymentSchedule[INTEREST],1,1):PaymentSchedule[[#This Row],[INTEREST]]),"")</f>
        <v/>
      </c>
    </row>
    <row r="230" spans="2:11" x14ac:dyDescent="0.25">
      <c r="B230" s="74" t="str">
        <f ca="1">IF(LoanIsGood,IF(ROW()-ROW(PaymentSchedule[[#Headers],[PMT NO]])&gt;ScheduledNumberOfPayments,"",ROW()-ROW(PaymentSchedule[[#Headers],[PMT NO]])),"")</f>
        <v/>
      </c>
      <c r="C230" s="72" t="str">
        <f ca="1">IF(PaymentSchedule[[#This Row],[PMT NO]]&lt;&gt;"",EOMONTH(LoanStartDate,ROW(PaymentSchedule[[#This Row],[PMT NO]])-ROW(PaymentSchedule[[#Headers],[PMT NO]])-2)+DAY(LoanStartDate),"")</f>
        <v/>
      </c>
      <c r="D23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0" s="73" t="str">
        <f ca="1">IF(PaymentSchedule[[#This Row],[PMT NO]]&lt;&gt;"",ScheduledPayment,"")</f>
        <v/>
      </c>
      <c r="F23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73" t="str">
        <f ca="1">IF(PaymentSchedule[[#This Row],[PMT NO]]&lt;&gt;"",PaymentSchedule[[#This Row],[TOTAL PAYMENT]]-PaymentSchedule[[#This Row],[INTEREST]],"")</f>
        <v/>
      </c>
      <c r="I230" s="73" t="str">
        <f ca="1">IF(PaymentSchedule[[#This Row],[PMT NO]]&lt;&gt;"",PaymentSchedule[[#This Row],[BEGINNING BALANCE]]*(InterestRate/PaymentsPerYear),"")</f>
        <v/>
      </c>
      <c r="J23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73" t="str">
        <f ca="1">IF(PaymentSchedule[[#This Row],[PMT NO]]&lt;&gt;"",SUM(INDEX(PaymentSchedule[INTEREST],1,1):PaymentSchedule[[#This Row],[INTEREST]]),"")</f>
        <v/>
      </c>
    </row>
    <row r="231" spans="2:11" x14ac:dyDescent="0.25">
      <c r="B231" s="74" t="str">
        <f ca="1">IF(LoanIsGood,IF(ROW()-ROW(PaymentSchedule[[#Headers],[PMT NO]])&gt;ScheduledNumberOfPayments,"",ROW()-ROW(PaymentSchedule[[#Headers],[PMT NO]])),"")</f>
        <v/>
      </c>
      <c r="C231" s="72" t="str">
        <f ca="1">IF(PaymentSchedule[[#This Row],[PMT NO]]&lt;&gt;"",EOMONTH(LoanStartDate,ROW(PaymentSchedule[[#This Row],[PMT NO]])-ROW(PaymentSchedule[[#Headers],[PMT NO]])-2)+DAY(LoanStartDate),"")</f>
        <v/>
      </c>
      <c r="D23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1" s="73" t="str">
        <f ca="1">IF(PaymentSchedule[[#This Row],[PMT NO]]&lt;&gt;"",ScheduledPayment,"")</f>
        <v/>
      </c>
      <c r="F23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73" t="str">
        <f ca="1">IF(PaymentSchedule[[#This Row],[PMT NO]]&lt;&gt;"",PaymentSchedule[[#This Row],[TOTAL PAYMENT]]-PaymentSchedule[[#This Row],[INTEREST]],"")</f>
        <v/>
      </c>
      <c r="I231" s="73" t="str">
        <f ca="1">IF(PaymentSchedule[[#This Row],[PMT NO]]&lt;&gt;"",PaymentSchedule[[#This Row],[BEGINNING BALANCE]]*(InterestRate/PaymentsPerYear),"")</f>
        <v/>
      </c>
      <c r="J23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73" t="str">
        <f ca="1">IF(PaymentSchedule[[#This Row],[PMT NO]]&lt;&gt;"",SUM(INDEX(PaymentSchedule[INTEREST],1,1):PaymentSchedule[[#This Row],[INTEREST]]),"")</f>
        <v/>
      </c>
    </row>
    <row r="232" spans="2:11" x14ac:dyDescent="0.25">
      <c r="B232" s="74" t="str">
        <f ca="1">IF(LoanIsGood,IF(ROW()-ROW(PaymentSchedule[[#Headers],[PMT NO]])&gt;ScheduledNumberOfPayments,"",ROW()-ROW(PaymentSchedule[[#Headers],[PMT NO]])),"")</f>
        <v/>
      </c>
      <c r="C232" s="72" t="str">
        <f ca="1">IF(PaymentSchedule[[#This Row],[PMT NO]]&lt;&gt;"",EOMONTH(LoanStartDate,ROW(PaymentSchedule[[#This Row],[PMT NO]])-ROW(PaymentSchedule[[#Headers],[PMT NO]])-2)+DAY(LoanStartDate),"")</f>
        <v/>
      </c>
      <c r="D23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2" s="73" t="str">
        <f ca="1">IF(PaymentSchedule[[#This Row],[PMT NO]]&lt;&gt;"",ScheduledPayment,"")</f>
        <v/>
      </c>
      <c r="F23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73" t="str">
        <f ca="1">IF(PaymentSchedule[[#This Row],[PMT NO]]&lt;&gt;"",PaymentSchedule[[#This Row],[TOTAL PAYMENT]]-PaymentSchedule[[#This Row],[INTEREST]],"")</f>
        <v/>
      </c>
      <c r="I232" s="73" t="str">
        <f ca="1">IF(PaymentSchedule[[#This Row],[PMT NO]]&lt;&gt;"",PaymentSchedule[[#This Row],[BEGINNING BALANCE]]*(InterestRate/PaymentsPerYear),"")</f>
        <v/>
      </c>
      <c r="J23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73" t="str">
        <f ca="1">IF(PaymentSchedule[[#This Row],[PMT NO]]&lt;&gt;"",SUM(INDEX(PaymentSchedule[INTEREST],1,1):PaymentSchedule[[#This Row],[INTEREST]]),"")</f>
        <v/>
      </c>
    </row>
    <row r="233" spans="2:11" x14ac:dyDescent="0.25">
      <c r="B233" s="74" t="str">
        <f ca="1">IF(LoanIsGood,IF(ROW()-ROW(PaymentSchedule[[#Headers],[PMT NO]])&gt;ScheduledNumberOfPayments,"",ROW()-ROW(PaymentSchedule[[#Headers],[PMT NO]])),"")</f>
        <v/>
      </c>
      <c r="C233" s="72" t="str">
        <f ca="1">IF(PaymentSchedule[[#This Row],[PMT NO]]&lt;&gt;"",EOMONTH(LoanStartDate,ROW(PaymentSchedule[[#This Row],[PMT NO]])-ROW(PaymentSchedule[[#Headers],[PMT NO]])-2)+DAY(LoanStartDate),"")</f>
        <v/>
      </c>
      <c r="D23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3" s="73" t="str">
        <f ca="1">IF(PaymentSchedule[[#This Row],[PMT NO]]&lt;&gt;"",ScheduledPayment,"")</f>
        <v/>
      </c>
      <c r="F23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73" t="str">
        <f ca="1">IF(PaymentSchedule[[#This Row],[PMT NO]]&lt;&gt;"",PaymentSchedule[[#This Row],[TOTAL PAYMENT]]-PaymentSchedule[[#This Row],[INTEREST]],"")</f>
        <v/>
      </c>
      <c r="I233" s="73" t="str">
        <f ca="1">IF(PaymentSchedule[[#This Row],[PMT NO]]&lt;&gt;"",PaymentSchedule[[#This Row],[BEGINNING BALANCE]]*(InterestRate/PaymentsPerYear),"")</f>
        <v/>
      </c>
      <c r="J23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73" t="str">
        <f ca="1">IF(PaymentSchedule[[#This Row],[PMT NO]]&lt;&gt;"",SUM(INDEX(PaymentSchedule[INTEREST],1,1):PaymentSchedule[[#This Row],[INTEREST]]),"")</f>
        <v/>
      </c>
    </row>
    <row r="234" spans="2:11" x14ac:dyDescent="0.25">
      <c r="B234" s="74" t="str">
        <f ca="1">IF(LoanIsGood,IF(ROW()-ROW(PaymentSchedule[[#Headers],[PMT NO]])&gt;ScheduledNumberOfPayments,"",ROW()-ROW(PaymentSchedule[[#Headers],[PMT NO]])),"")</f>
        <v/>
      </c>
      <c r="C234" s="72" t="str">
        <f ca="1">IF(PaymentSchedule[[#This Row],[PMT NO]]&lt;&gt;"",EOMONTH(LoanStartDate,ROW(PaymentSchedule[[#This Row],[PMT NO]])-ROW(PaymentSchedule[[#Headers],[PMT NO]])-2)+DAY(LoanStartDate),"")</f>
        <v/>
      </c>
      <c r="D23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4" s="73" t="str">
        <f ca="1">IF(PaymentSchedule[[#This Row],[PMT NO]]&lt;&gt;"",ScheduledPayment,"")</f>
        <v/>
      </c>
      <c r="F23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73" t="str">
        <f ca="1">IF(PaymentSchedule[[#This Row],[PMT NO]]&lt;&gt;"",PaymentSchedule[[#This Row],[TOTAL PAYMENT]]-PaymentSchedule[[#This Row],[INTEREST]],"")</f>
        <v/>
      </c>
      <c r="I234" s="73" t="str">
        <f ca="1">IF(PaymentSchedule[[#This Row],[PMT NO]]&lt;&gt;"",PaymentSchedule[[#This Row],[BEGINNING BALANCE]]*(InterestRate/PaymentsPerYear),"")</f>
        <v/>
      </c>
      <c r="J23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73" t="str">
        <f ca="1">IF(PaymentSchedule[[#This Row],[PMT NO]]&lt;&gt;"",SUM(INDEX(PaymentSchedule[INTEREST],1,1):PaymentSchedule[[#This Row],[INTEREST]]),"")</f>
        <v/>
      </c>
    </row>
    <row r="235" spans="2:11" x14ac:dyDescent="0.25">
      <c r="B235" s="74" t="str">
        <f ca="1">IF(LoanIsGood,IF(ROW()-ROW(PaymentSchedule[[#Headers],[PMT NO]])&gt;ScheduledNumberOfPayments,"",ROW()-ROW(PaymentSchedule[[#Headers],[PMT NO]])),"")</f>
        <v/>
      </c>
      <c r="C235" s="72" t="str">
        <f ca="1">IF(PaymentSchedule[[#This Row],[PMT NO]]&lt;&gt;"",EOMONTH(LoanStartDate,ROW(PaymentSchedule[[#This Row],[PMT NO]])-ROW(PaymentSchedule[[#Headers],[PMT NO]])-2)+DAY(LoanStartDate),"")</f>
        <v/>
      </c>
      <c r="D23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5" s="73" t="str">
        <f ca="1">IF(PaymentSchedule[[#This Row],[PMT NO]]&lt;&gt;"",ScheduledPayment,"")</f>
        <v/>
      </c>
      <c r="F23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73" t="str">
        <f ca="1">IF(PaymentSchedule[[#This Row],[PMT NO]]&lt;&gt;"",PaymentSchedule[[#This Row],[TOTAL PAYMENT]]-PaymentSchedule[[#This Row],[INTEREST]],"")</f>
        <v/>
      </c>
      <c r="I235" s="73" t="str">
        <f ca="1">IF(PaymentSchedule[[#This Row],[PMT NO]]&lt;&gt;"",PaymentSchedule[[#This Row],[BEGINNING BALANCE]]*(InterestRate/PaymentsPerYear),"")</f>
        <v/>
      </c>
      <c r="J23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73" t="str">
        <f ca="1">IF(PaymentSchedule[[#This Row],[PMT NO]]&lt;&gt;"",SUM(INDEX(PaymentSchedule[INTEREST],1,1):PaymentSchedule[[#This Row],[INTEREST]]),"")</f>
        <v/>
      </c>
    </row>
    <row r="236" spans="2:11" x14ac:dyDescent="0.25">
      <c r="B236" s="74" t="str">
        <f ca="1">IF(LoanIsGood,IF(ROW()-ROW(PaymentSchedule[[#Headers],[PMT NO]])&gt;ScheduledNumberOfPayments,"",ROW()-ROW(PaymentSchedule[[#Headers],[PMT NO]])),"")</f>
        <v/>
      </c>
      <c r="C236" s="72" t="str">
        <f ca="1">IF(PaymentSchedule[[#This Row],[PMT NO]]&lt;&gt;"",EOMONTH(LoanStartDate,ROW(PaymentSchedule[[#This Row],[PMT NO]])-ROW(PaymentSchedule[[#Headers],[PMT NO]])-2)+DAY(LoanStartDate),"")</f>
        <v/>
      </c>
      <c r="D23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6" s="73" t="str">
        <f ca="1">IF(PaymentSchedule[[#This Row],[PMT NO]]&lt;&gt;"",ScheduledPayment,"")</f>
        <v/>
      </c>
      <c r="F23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73" t="str">
        <f ca="1">IF(PaymentSchedule[[#This Row],[PMT NO]]&lt;&gt;"",PaymentSchedule[[#This Row],[TOTAL PAYMENT]]-PaymentSchedule[[#This Row],[INTEREST]],"")</f>
        <v/>
      </c>
      <c r="I236" s="73" t="str">
        <f ca="1">IF(PaymentSchedule[[#This Row],[PMT NO]]&lt;&gt;"",PaymentSchedule[[#This Row],[BEGINNING BALANCE]]*(InterestRate/PaymentsPerYear),"")</f>
        <v/>
      </c>
      <c r="J23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73" t="str">
        <f ca="1">IF(PaymentSchedule[[#This Row],[PMT NO]]&lt;&gt;"",SUM(INDEX(PaymentSchedule[INTEREST],1,1):PaymentSchedule[[#This Row],[INTEREST]]),"")</f>
        <v/>
      </c>
    </row>
    <row r="237" spans="2:11" x14ac:dyDescent="0.25">
      <c r="B237" s="74" t="str">
        <f ca="1">IF(LoanIsGood,IF(ROW()-ROW(PaymentSchedule[[#Headers],[PMT NO]])&gt;ScheduledNumberOfPayments,"",ROW()-ROW(PaymentSchedule[[#Headers],[PMT NO]])),"")</f>
        <v/>
      </c>
      <c r="C237" s="72" t="str">
        <f ca="1">IF(PaymentSchedule[[#This Row],[PMT NO]]&lt;&gt;"",EOMONTH(LoanStartDate,ROW(PaymentSchedule[[#This Row],[PMT NO]])-ROW(PaymentSchedule[[#Headers],[PMT NO]])-2)+DAY(LoanStartDate),"")</f>
        <v/>
      </c>
      <c r="D23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7" s="73" t="str">
        <f ca="1">IF(PaymentSchedule[[#This Row],[PMT NO]]&lt;&gt;"",ScheduledPayment,"")</f>
        <v/>
      </c>
      <c r="F23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73" t="str">
        <f ca="1">IF(PaymentSchedule[[#This Row],[PMT NO]]&lt;&gt;"",PaymentSchedule[[#This Row],[TOTAL PAYMENT]]-PaymentSchedule[[#This Row],[INTEREST]],"")</f>
        <v/>
      </c>
      <c r="I237" s="73" t="str">
        <f ca="1">IF(PaymentSchedule[[#This Row],[PMT NO]]&lt;&gt;"",PaymentSchedule[[#This Row],[BEGINNING BALANCE]]*(InterestRate/PaymentsPerYear),"")</f>
        <v/>
      </c>
      <c r="J23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73" t="str">
        <f ca="1">IF(PaymentSchedule[[#This Row],[PMT NO]]&lt;&gt;"",SUM(INDEX(PaymentSchedule[INTEREST],1,1):PaymentSchedule[[#This Row],[INTEREST]]),"")</f>
        <v/>
      </c>
    </row>
    <row r="238" spans="2:11" x14ac:dyDescent="0.25">
      <c r="B238" s="74" t="str">
        <f ca="1">IF(LoanIsGood,IF(ROW()-ROW(PaymentSchedule[[#Headers],[PMT NO]])&gt;ScheduledNumberOfPayments,"",ROW()-ROW(PaymentSchedule[[#Headers],[PMT NO]])),"")</f>
        <v/>
      </c>
      <c r="C238" s="72" t="str">
        <f ca="1">IF(PaymentSchedule[[#This Row],[PMT NO]]&lt;&gt;"",EOMONTH(LoanStartDate,ROW(PaymentSchedule[[#This Row],[PMT NO]])-ROW(PaymentSchedule[[#Headers],[PMT NO]])-2)+DAY(LoanStartDate),"")</f>
        <v/>
      </c>
      <c r="D23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8" s="73" t="str">
        <f ca="1">IF(PaymentSchedule[[#This Row],[PMT NO]]&lt;&gt;"",ScheduledPayment,"")</f>
        <v/>
      </c>
      <c r="F23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73" t="str">
        <f ca="1">IF(PaymentSchedule[[#This Row],[PMT NO]]&lt;&gt;"",PaymentSchedule[[#This Row],[TOTAL PAYMENT]]-PaymentSchedule[[#This Row],[INTEREST]],"")</f>
        <v/>
      </c>
      <c r="I238" s="73" t="str">
        <f ca="1">IF(PaymentSchedule[[#This Row],[PMT NO]]&lt;&gt;"",PaymentSchedule[[#This Row],[BEGINNING BALANCE]]*(InterestRate/PaymentsPerYear),"")</f>
        <v/>
      </c>
      <c r="J23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73" t="str">
        <f ca="1">IF(PaymentSchedule[[#This Row],[PMT NO]]&lt;&gt;"",SUM(INDEX(PaymentSchedule[INTEREST],1,1):PaymentSchedule[[#This Row],[INTEREST]]),"")</f>
        <v/>
      </c>
    </row>
    <row r="239" spans="2:11" x14ac:dyDescent="0.25">
      <c r="B239" s="74" t="str">
        <f ca="1">IF(LoanIsGood,IF(ROW()-ROW(PaymentSchedule[[#Headers],[PMT NO]])&gt;ScheduledNumberOfPayments,"",ROW()-ROW(PaymentSchedule[[#Headers],[PMT NO]])),"")</f>
        <v/>
      </c>
      <c r="C239" s="72" t="str">
        <f ca="1">IF(PaymentSchedule[[#This Row],[PMT NO]]&lt;&gt;"",EOMONTH(LoanStartDate,ROW(PaymentSchedule[[#This Row],[PMT NO]])-ROW(PaymentSchedule[[#Headers],[PMT NO]])-2)+DAY(LoanStartDate),"")</f>
        <v/>
      </c>
      <c r="D23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39" s="73" t="str">
        <f ca="1">IF(PaymentSchedule[[#This Row],[PMT NO]]&lt;&gt;"",ScheduledPayment,"")</f>
        <v/>
      </c>
      <c r="F23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73" t="str">
        <f ca="1">IF(PaymentSchedule[[#This Row],[PMT NO]]&lt;&gt;"",PaymentSchedule[[#This Row],[TOTAL PAYMENT]]-PaymentSchedule[[#This Row],[INTEREST]],"")</f>
        <v/>
      </c>
      <c r="I239" s="73" t="str">
        <f ca="1">IF(PaymentSchedule[[#This Row],[PMT NO]]&lt;&gt;"",PaymentSchedule[[#This Row],[BEGINNING BALANCE]]*(InterestRate/PaymentsPerYear),"")</f>
        <v/>
      </c>
      <c r="J23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73" t="str">
        <f ca="1">IF(PaymentSchedule[[#This Row],[PMT NO]]&lt;&gt;"",SUM(INDEX(PaymentSchedule[INTEREST],1,1):PaymentSchedule[[#This Row],[INTEREST]]),"")</f>
        <v/>
      </c>
    </row>
    <row r="240" spans="2:11" x14ac:dyDescent="0.25">
      <c r="B240" s="74" t="str">
        <f ca="1">IF(LoanIsGood,IF(ROW()-ROW(PaymentSchedule[[#Headers],[PMT NO]])&gt;ScheduledNumberOfPayments,"",ROW()-ROW(PaymentSchedule[[#Headers],[PMT NO]])),"")</f>
        <v/>
      </c>
      <c r="C240" s="72" t="str">
        <f ca="1">IF(PaymentSchedule[[#This Row],[PMT NO]]&lt;&gt;"",EOMONTH(LoanStartDate,ROW(PaymentSchedule[[#This Row],[PMT NO]])-ROW(PaymentSchedule[[#Headers],[PMT NO]])-2)+DAY(LoanStartDate),"")</f>
        <v/>
      </c>
      <c r="D24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0" s="73" t="str">
        <f ca="1">IF(PaymentSchedule[[#This Row],[PMT NO]]&lt;&gt;"",ScheduledPayment,"")</f>
        <v/>
      </c>
      <c r="F24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73" t="str">
        <f ca="1">IF(PaymentSchedule[[#This Row],[PMT NO]]&lt;&gt;"",PaymentSchedule[[#This Row],[TOTAL PAYMENT]]-PaymentSchedule[[#This Row],[INTEREST]],"")</f>
        <v/>
      </c>
      <c r="I240" s="73" t="str">
        <f ca="1">IF(PaymentSchedule[[#This Row],[PMT NO]]&lt;&gt;"",PaymentSchedule[[#This Row],[BEGINNING BALANCE]]*(InterestRate/PaymentsPerYear),"")</f>
        <v/>
      </c>
      <c r="J24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73" t="str">
        <f ca="1">IF(PaymentSchedule[[#This Row],[PMT NO]]&lt;&gt;"",SUM(INDEX(PaymentSchedule[INTEREST],1,1):PaymentSchedule[[#This Row],[INTEREST]]),"")</f>
        <v/>
      </c>
    </row>
    <row r="241" spans="2:11" x14ac:dyDescent="0.25">
      <c r="B241" s="74" t="str">
        <f ca="1">IF(LoanIsGood,IF(ROW()-ROW(PaymentSchedule[[#Headers],[PMT NO]])&gt;ScheduledNumberOfPayments,"",ROW()-ROW(PaymentSchedule[[#Headers],[PMT NO]])),"")</f>
        <v/>
      </c>
      <c r="C241" s="72" t="str">
        <f ca="1">IF(PaymentSchedule[[#This Row],[PMT NO]]&lt;&gt;"",EOMONTH(LoanStartDate,ROW(PaymentSchedule[[#This Row],[PMT NO]])-ROW(PaymentSchedule[[#Headers],[PMT NO]])-2)+DAY(LoanStartDate),"")</f>
        <v/>
      </c>
      <c r="D24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1" s="73" t="str">
        <f ca="1">IF(PaymentSchedule[[#This Row],[PMT NO]]&lt;&gt;"",ScheduledPayment,"")</f>
        <v/>
      </c>
      <c r="F24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73" t="str">
        <f ca="1">IF(PaymentSchedule[[#This Row],[PMT NO]]&lt;&gt;"",PaymentSchedule[[#This Row],[TOTAL PAYMENT]]-PaymentSchedule[[#This Row],[INTEREST]],"")</f>
        <v/>
      </c>
      <c r="I241" s="73" t="str">
        <f ca="1">IF(PaymentSchedule[[#This Row],[PMT NO]]&lt;&gt;"",PaymentSchedule[[#This Row],[BEGINNING BALANCE]]*(InterestRate/PaymentsPerYear),"")</f>
        <v/>
      </c>
      <c r="J24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73" t="str">
        <f ca="1">IF(PaymentSchedule[[#This Row],[PMT NO]]&lt;&gt;"",SUM(INDEX(PaymentSchedule[INTEREST],1,1):PaymentSchedule[[#This Row],[INTEREST]]),"")</f>
        <v/>
      </c>
    </row>
    <row r="242" spans="2:11" x14ac:dyDescent="0.25">
      <c r="B242" s="74" t="str">
        <f ca="1">IF(LoanIsGood,IF(ROW()-ROW(PaymentSchedule[[#Headers],[PMT NO]])&gt;ScheduledNumberOfPayments,"",ROW()-ROW(PaymentSchedule[[#Headers],[PMT NO]])),"")</f>
        <v/>
      </c>
      <c r="C242" s="72" t="str">
        <f ca="1">IF(PaymentSchedule[[#This Row],[PMT NO]]&lt;&gt;"",EOMONTH(LoanStartDate,ROW(PaymentSchedule[[#This Row],[PMT NO]])-ROW(PaymentSchedule[[#Headers],[PMT NO]])-2)+DAY(LoanStartDate),"")</f>
        <v/>
      </c>
      <c r="D24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2" s="73" t="str">
        <f ca="1">IF(PaymentSchedule[[#This Row],[PMT NO]]&lt;&gt;"",ScheduledPayment,"")</f>
        <v/>
      </c>
      <c r="F24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73" t="str">
        <f ca="1">IF(PaymentSchedule[[#This Row],[PMT NO]]&lt;&gt;"",PaymentSchedule[[#This Row],[TOTAL PAYMENT]]-PaymentSchedule[[#This Row],[INTEREST]],"")</f>
        <v/>
      </c>
      <c r="I242" s="73" t="str">
        <f ca="1">IF(PaymentSchedule[[#This Row],[PMT NO]]&lt;&gt;"",PaymentSchedule[[#This Row],[BEGINNING BALANCE]]*(InterestRate/PaymentsPerYear),"")</f>
        <v/>
      </c>
      <c r="J24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73" t="str">
        <f ca="1">IF(PaymentSchedule[[#This Row],[PMT NO]]&lt;&gt;"",SUM(INDEX(PaymentSchedule[INTEREST],1,1):PaymentSchedule[[#This Row],[INTEREST]]),"")</f>
        <v/>
      </c>
    </row>
    <row r="243" spans="2:11" x14ac:dyDescent="0.25">
      <c r="B243" s="74" t="str">
        <f ca="1">IF(LoanIsGood,IF(ROW()-ROW(PaymentSchedule[[#Headers],[PMT NO]])&gt;ScheduledNumberOfPayments,"",ROW()-ROW(PaymentSchedule[[#Headers],[PMT NO]])),"")</f>
        <v/>
      </c>
      <c r="C243" s="72" t="str">
        <f ca="1">IF(PaymentSchedule[[#This Row],[PMT NO]]&lt;&gt;"",EOMONTH(LoanStartDate,ROW(PaymentSchedule[[#This Row],[PMT NO]])-ROW(PaymentSchedule[[#Headers],[PMT NO]])-2)+DAY(LoanStartDate),"")</f>
        <v/>
      </c>
      <c r="D24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3" s="73" t="str">
        <f ca="1">IF(PaymentSchedule[[#This Row],[PMT NO]]&lt;&gt;"",ScheduledPayment,"")</f>
        <v/>
      </c>
      <c r="F24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73" t="str">
        <f ca="1">IF(PaymentSchedule[[#This Row],[PMT NO]]&lt;&gt;"",PaymentSchedule[[#This Row],[TOTAL PAYMENT]]-PaymentSchedule[[#This Row],[INTEREST]],"")</f>
        <v/>
      </c>
      <c r="I243" s="73" t="str">
        <f ca="1">IF(PaymentSchedule[[#This Row],[PMT NO]]&lt;&gt;"",PaymentSchedule[[#This Row],[BEGINNING BALANCE]]*(InterestRate/PaymentsPerYear),"")</f>
        <v/>
      </c>
      <c r="J24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73" t="str">
        <f ca="1">IF(PaymentSchedule[[#This Row],[PMT NO]]&lt;&gt;"",SUM(INDEX(PaymentSchedule[INTEREST],1,1):PaymentSchedule[[#This Row],[INTEREST]]),"")</f>
        <v/>
      </c>
    </row>
    <row r="244" spans="2:11" x14ac:dyDescent="0.25">
      <c r="B244" s="74" t="str">
        <f ca="1">IF(LoanIsGood,IF(ROW()-ROW(PaymentSchedule[[#Headers],[PMT NO]])&gt;ScheduledNumberOfPayments,"",ROW()-ROW(PaymentSchedule[[#Headers],[PMT NO]])),"")</f>
        <v/>
      </c>
      <c r="C244" s="72" t="str">
        <f ca="1">IF(PaymentSchedule[[#This Row],[PMT NO]]&lt;&gt;"",EOMONTH(LoanStartDate,ROW(PaymentSchedule[[#This Row],[PMT NO]])-ROW(PaymentSchedule[[#Headers],[PMT NO]])-2)+DAY(LoanStartDate),"")</f>
        <v/>
      </c>
      <c r="D24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4" s="73" t="str">
        <f ca="1">IF(PaymentSchedule[[#This Row],[PMT NO]]&lt;&gt;"",ScheduledPayment,"")</f>
        <v/>
      </c>
      <c r="F24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73" t="str">
        <f ca="1">IF(PaymentSchedule[[#This Row],[PMT NO]]&lt;&gt;"",PaymentSchedule[[#This Row],[TOTAL PAYMENT]]-PaymentSchedule[[#This Row],[INTEREST]],"")</f>
        <v/>
      </c>
      <c r="I244" s="73" t="str">
        <f ca="1">IF(PaymentSchedule[[#This Row],[PMT NO]]&lt;&gt;"",PaymentSchedule[[#This Row],[BEGINNING BALANCE]]*(InterestRate/PaymentsPerYear),"")</f>
        <v/>
      </c>
      <c r="J24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73" t="str">
        <f ca="1">IF(PaymentSchedule[[#This Row],[PMT NO]]&lt;&gt;"",SUM(INDEX(PaymentSchedule[INTEREST],1,1):PaymentSchedule[[#This Row],[INTEREST]]),"")</f>
        <v/>
      </c>
    </row>
    <row r="245" spans="2:11" x14ac:dyDescent="0.25">
      <c r="B245" s="74" t="str">
        <f ca="1">IF(LoanIsGood,IF(ROW()-ROW(PaymentSchedule[[#Headers],[PMT NO]])&gt;ScheduledNumberOfPayments,"",ROW()-ROW(PaymentSchedule[[#Headers],[PMT NO]])),"")</f>
        <v/>
      </c>
      <c r="C245" s="72" t="str">
        <f ca="1">IF(PaymentSchedule[[#This Row],[PMT NO]]&lt;&gt;"",EOMONTH(LoanStartDate,ROW(PaymentSchedule[[#This Row],[PMT NO]])-ROW(PaymentSchedule[[#Headers],[PMT NO]])-2)+DAY(LoanStartDate),"")</f>
        <v/>
      </c>
      <c r="D24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5" s="73" t="str">
        <f ca="1">IF(PaymentSchedule[[#This Row],[PMT NO]]&lt;&gt;"",ScheduledPayment,"")</f>
        <v/>
      </c>
      <c r="F24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73" t="str">
        <f ca="1">IF(PaymentSchedule[[#This Row],[PMT NO]]&lt;&gt;"",PaymentSchedule[[#This Row],[TOTAL PAYMENT]]-PaymentSchedule[[#This Row],[INTEREST]],"")</f>
        <v/>
      </c>
      <c r="I245" s="73" t="str">
        <f ca="1">IF(PaymentSchedule[[#This Row],[PMT NO]]&lt;&gt;"",PaymentSchedule[[#This Row],[BEGINNING BALANCE]]*(InterestRate/PaymentsPerYear),"")</f>
        <v/>
      </c>
      <c r="J24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73" t="str">
        <f ca="1">IF(PaymentSchedule[[#This Row],[PMT NO]]&lt;&gt;"",SUM(INDEX(PaymentSchedule[INTEREST],1,1):PaymentSchedule[[#This Row],[INTEREST]]),"")</f>
        <v/>
      </c>
    </row>
    <row r="246" spans="2:11" x14ac:dyDescent="0.25">
      <c r="B246" s="74" t="str">
        <f ca="1">IF(LoanIsGood,IF(ROW()-ROW(PaymentSchedule[[#Headers],[PMT NO]])&gt;ScheduledNumberOfPayments,"",ROW()-ROW(PaymentSchedule[[#Headers],[PMT NO]])),"")</f>
        <v/>
      </c>
      <c r="C246" s="72" t="str">
        <f ca="1">IF(PaymentSchedule[[#This Row],[PMT NO]]&lt;&gt;"",EOMONTH(LoanStartDate,ROW(PaymentSchedule[[#This Row],[PMT NO]])-ROW(PaymentSchedule[[#Headers],[PMT NO]])-2)+DAY(LoanStartDate),"")</f>
        <v/>
      </c>
      <c r="D24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6" s="73" t="str">
        <f ca="1">IF(PaymentSchedule[[#This Row],[PMT NO]]&lt;&gt;"",ScheduledPayment,"")</f>
        <v/>
      </c>
      <c r="F24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73" t="str">
        <f ca="1">IF(PaymentSchedule[[#This Row],[PMT NO]]&lt;&gt;"",PaymentSchedule[[#This Row],[TOTAL PAYMENT]]-PaymentSchedule[[#This Row],[INTEREST]],"")</f>
        <v/>
      </c>
      <c r="I246" s="73" t="str">
        <f ca="1">IF(PaymentSchedule[[#This Row],[PMT NO]]&lt;&gt;"",PaymentSchedule[[#This Row],[BEGINNING BALANCE]]*(InterestRate/PaymentsPerYear),"")</f>
        <v/>
      </c>
      <c r="J24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73" t="str">
        <f ca="1">IF(PaymentSchedule[[#This Row],[PMT NO]]&lt;&gt;"",SUM(INDEX(PaymentSchedule[INTEREST],1,1):PaymentSchedule[[#This Row],[INTEREST]]),"")</f>
        <v/>
      </c>
    </row>
    <row r="247" spans="2:11" x14ac:dyDescent="0.25">
      <c r="B247" s="74" t="str">
        <f ca="1">IF(LoanIsGood,IF(ROW()-ROW(PaymentSchedule[[#Headers],[PMT NO]])&gt;ScheduledNumberOfPayments,"",ROW()-ROW(PaymentSchedule[[#Headers],[PMT NO]])),"")</f>
        <v/>
      </c>
      <c r="C247" s="72" t="str">
        <f ca="1">IF(PaymentSchedule[[#This Row],[PMT NO]]&lt;&gt;"",EOMONTH(LoanStartDate,ROW(PaymentSchedule[[#This Row],[PMT NO]])-ROW(PaymentSchedule[[#Headers],[PMT NO]])-2)+DAY(LoanStartDate),"")</f>
        <v/>
      </c>
      <c r="D24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7" s="73" t="str">
        <f ca="1">IF(PaymentSchedule[[#This Row],[PMT NO]]&lt;&gt;"",ScheduledPayment,"")</f>
        <v/>
      </c>
      <c r="F24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73" t="str">
        <f ca="1">IF(PaymentSchedule[[#This Row],[PMT NO]]&lt;&gt;"",PaymentSchedule[[#This Row],[TOTAL PAYMENT]]-PaymentSchedule[[#This Row],[INTEREST]],"")</f>
        <v/>
      </c>
      <c r="I247" s="73" t="str">
        <f ca="1">IF(PaymentSchedule[[#This Row],[PMT NO]]&lt;&gt;"",PaymentSchedule[[#This Row],[BEGINNING BALANCE]]*(InterestRate/PaymentsPerYear),"")</f>
        <v/>
      </c>
      <c r="J24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73" t="str">
        <f ca="1">IF(PaymentSchedule[[#This Row],[PMT NO]]&lt;&gt;"",SUM(INDEX(PaymentSchedule[INTEREST],1,1):PaymentSchedule[[#This Row],[INTEREST]]),"")</f>
        <v/>
      </c>
    </row>
    <row r="248" spans="2:11" x14ac:dyDescent="0.25">
      <c r="B248" s="74" t="str">
        <f ca="1">IF(LoanIsGood,IF(ROW()-ROW(PaymentSchedule[[#Headers],[PMT NO]])&gt;ScheduledNumberOfPayments,"",ROW()-ROW(PaymentSchedule[[#Headers],[PMT NO]])),"")</f>
        <v/>
      </c>
      <c r="C248" s="72" t="str">
        <f ca="1">IF(PaymentSchedule[[#This Row],[PMT NO]]&lt;&gt;"",EOMONTH(LoanStartDate,ROW(PaymentSchedule[[#This Row],[PMT NO]])-ROW(PaymentSchedule[[#Headers],[PMT NO]])-2)+DAY(LoanStartDate),"")</f>
        <v/>
      </c>
      <c r="D24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8" s="73" t="str">
        <f ca="1">IF(PaymentSchedule[[#This Row],[PMT NO]]&lt;&gt;"",ScheduledPayment,"")</f>
        <v/>
      </c>
      <c r="F24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73" t="str">
        <f ca="1">IF(PaymentSchedule[[#This Row],[PMT NO]]&lt;&gt;"",PaymentSchedule[[#This Row],[TOTAL PAYMENT]]-PaymentSchedule[[#This Row],[INTEREST]],"")</f>
        <v/>
      </c>
      <c r="I248" s="73" t="str">
        <f ca="1">IF(PaymentSchedule[[#This Row],[PMT NO]]&lt;&gt;"",PaymentSchedule[[#This Row],[BEGINNING BALANCE]]*(InterestRate/PaymentsPerYear),"")</f>
        <v/>
      </c>
      <c r="J24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73" t="str">
        <f ca="1">IF(PaymentSchedule[[#This Row],[PMT NO]]&lt;&gt;"",SUM(INDEX(PaymentSchedule[INTEREST],1,1):PaymentSchedule[[#This Row],[INTEREST]]),"")</f>
        <v/>
      </c>
    </row>
    <row r="249" spans="2:11" x14ac:dyDescent="0.25">
      <c r="B249" s="74" t="str">
        <f ca="1">IF(LoanIsGood,IF(ROW()-ROW(PaymentSchedule[[#Headers],[PMT NO]])&gt;ScheduledNumberOfPayments,"",ROW()-ROW(PaymentSchedule[[#Headers],[PMT NO]])),"")</f>
        <v/>
      </c>
      <c r="C249" s="72" t="str">
        <f ca="1">IF(PaymentSchedule[[#This Row],[PMT NO]]&lt;&gt;"",EOMONTH(LoanStartDate,ROW(PaymentSchedule[[#This Row],[PMT NO]])-ROW(PaymentSchedule[[#Headers],[PMT NO]])-2)+DAY(LoanStartDate),"")</f>
        <v/>
      </c>
      <c r="D24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49" s="73" t="str">
        <f ca="1">IF(PaymentSchedule[[#This Row],[PMT NO]]&lt;&gt;"",ScheduledPayment,"")</f>
        <v/>
      </c>
      <c r="F24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73" t="str">
        <f ca="1">IF(PaymentSchedule[[#This Row],[PMT NO]]&lt;&gt;"",PaymentSchedule[[#This Row],[TOTAL PAYMENT]]-PaymentSchedule[[#This Row],[INTEREST]],"")</f>
        <v/>
      </c>
      <c r="I249" s="73" t="str">
        <f ca="1">IF(PaymentSchedule[[#This Row],[PMT NO]]&lt;&gt;"",PaymentSchedule[[#This Row],[BEGINNING BALANCE]]*(InterestRate/PaymentsPerYear),"")</f>
        <v/>
      </c>
      <c r="J24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73" t="str">
        <f ca="1">IF(PaymentSchedule[[#This Row],[PMT NO]]&lt;&gt;"",SUM(INDEX(PaymentSchedule[INTEREST],1,1):PaymentSchedule[[#This Row],[INTEREST]]),"")</f>
        <v/>
      </c>
    </row>
    <row r="250" spans="2:11" x14ac:dyDescent="0.25">
      <c r="B250" s="74" t="str">
        <f ca="1">IF(LoanIsGood,IF(ROW()-ROW(PaymentSchedule[[#Headers],[PMT NO]])&gt;ScheduledNumberOfPayments,"",ROW()-ROW(PaymentSchedule[[#Headers],[PMT NO]])),"")</f>
        <v/>
      </c>
      <c r="C250" s="72" t="str">
        <f ca="1">IF(PaymentSchedule[[#This Row],[PMT NO]]&lt;&gt;"",EOMONTH(LoanStartDate,ROW(PaymentSchedule[[#This Row],[PMT NO]])-ROW(PaymentSchedule[[#Headers],[PMT NO]])-2)+DAY(LoanStartDate),"")</f>
        <v/>
      </c>
      <c r="D25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0" s="73" t="str">
        <f ca="1">IF(PaymentSchedule[[#This Row],[PMT NO]]&lt;&gt;"",ScheduledPayment,"")</f>
        <v/>
      </c>
      <c r="F25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73" t="str">
        <f ca="1">IF(PaymentSchedule[[#This Row],[PMT NO]]&lt;&gt;"",PaymentSchedule[[#This Row],[TOTAL PAYMENT]]-PaymentSchedule[[#This Row],[INTEREST]],"")</f>
        <v/>
      </c>
      <c r="I250" s="73" t="str">
        <f ca="1">IF(PaymentSchedule[[#This Row],[PMT NO]]&lt;&gt;"",PaymentSchedule[[#This Row],[BEGINNING BALANCE]]*(InterestRate/PaymentsPerYear),"")</f>
        <v/>
      </c>
      <c r="J25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73" t="str">
        <f ca="1">IF(PaymentSchedule[[#This Row],[PMT NO]]&lt;&gt;"",SUM(INDEX(PaymentSchedule[INTEREST],1,1):PaymentSchedule[[#This Row],[INTEREST]]),"")</f>
        <v/>
      </c>
    </row>
    <row r="251" spans="2:11" x14ac:dyDescent="0.25">
      <c r="B251" s="74" t="str">
        <f ca="1">IF(LoanIsGood,IF(ROW()-ROW(PaymentSchedule[[#Headers],[PMT NO]])&gt;ScheduledNumberOfPayments,"",ROW()-ROW(PaymentSchedule[[#Headers],[PMT NO]])),"")</f>
        <v/>
      </c>
      <c r="C251" s="72" t="str">
        <f ca="1">IF(PaymentSchedule[[#This Row],[PMT NO]]&lt;&gt;"",EOMONTH(LoanStartDate,ROW(PaymentSchedule[[#This Row],[PMT NO]])-ROW(PaymentSchedule[[#Headers],[PMT NO]])-2)+DAY(LoanStartDate),"")</f>
        <v/>
      </c>
      <c r="D25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1" s="73" t="str">
        <f ca="1">IF(PaymentSchedule[[#This Row],[PMT NO]]&lt;&gt;"",ScheduledPayment,"")</f>
        <v/>
      </c>
      <c r="F25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73" t="str">
        <f ca="1">IF(PaymentSchedule[[#This Row],[PMT NO]]&lt;&gt;"",PaymentSchedule[[#This Row],[TOTAL PAYMENT]]-PaymentSchedule[[#This Row],[INTEREST]],"")</f>
        <v/>
      </c>
      <c r="I251" s="73" t="str">
        <f ca="1">IF(PaymentSchedule[[#This Row],[PMT NO]]&lt;&gt;"",PaymentSchedule[[#This Row],[BEGINNING BALANCE]]*(InterestRate/PaymentsPerYear),"")</f>
        <v/>
      </c>
      <c r="J25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73" t="str">
        <f ca="1">IF(PaymentSchedule[[#This Row],[PMT NO]]&lt;&gt;"",SUM(INDEX(PaymentSchedule[INTEREST],1,1):PaymentSchedule[[#This Row],[INTEREST]]),"")</f>
        <v/>
      </c>
    </row>
    <row r="252" spans="2:11" x14ac:dyDescent="0.25">
      <c r="B252" s="74" t="str">
        <f ca="1">IF(LoanIsGood,IF(ROW()-ROW(PaymentSchedule[[#Headers],[PMT NO]])&gt;ScheduledNumberOfPayments,"",ROW()-ROW(PaymentSchedule[[#Headers],[PMT NO]])),"")</f>
        <v/>
      </c>
      <c r="C252" s="72" t="str">
        <f ca="1">IF(PaymentSchedule[[#This Row],[PMT NO]]&lt;&gt;"",EOMONTH(LoanStartDate,ROW(PaymentSchedule[[#This Row],[PMT NO]])-ROW(PaymentSchedule[[#Headers],[PMT NO]])-2)+DAY(LoanStartDate),"")</f>
        <v/>
      </c>
      <c r="D25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2" s="73" t="str">
        <f ca="1">IF(PaymentSchedule[[#This Row],[PMT NO]]&lt;&gt;"",ScheduledPayment,"")</f>
        <v/>
      </c>
      <c r="F25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73" t="str">
        <f ca="1">IF(PaymentSchedule[[#This Row],[PMT NO]]&lt;&gt;"",PaymentSchedule[[#This Row],[TOTAL PAYMENT]]-PaymentSchedule[[#This Row],[INTEREST]],"")</f>
        <v/>
      </c>
      <c r="I252" s="73" t="str">
        <f ca="1">IF(PaymentSchedule[[#This Row],[PMT NO]]&lt;&gt;"",PaymentSchedule[[#This Row],[BEGINNING BALANCE]]*(InterestRate/PaymentsPerYear),"")</f>
        <v/>
      </c>
      <c r="J25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73" t="str">
        <f ca="1">IF(PaymentSchedule[[#This Row],[PMT NO]]&lt;&gt;"",SUM(INDEX(PaymentSchedule[INTEREST],1,1):PaymentSchedule[[#This Row],[INTEREST]]),"")</f>
        <v/>
      </c>
    </row>
    <row r="253" spans="2:11" x14ac:dyDescent="0.25">
      <c r="B253" s="74" t="str">
        <f ca="1">IF(LoanIsGood,IF(ROW()-ROW(PaymentSchedule[[#Headers],[PMT NO]])&gt;ScheduledNumberOfPayments,"",ROW()-ROW(PaymentSchedule[[#Headers],[PMT NO]])),"")</f>
        <v/>
      </c>
      <c r="C253" s="72" t="str">
        <f ca="1">IF(PaymentSchedule[[#This Row],[PMT NO]]&lt;&gt;"",EOMONTH(LoanStartDate,ROW(PaymentSchedule[[#This Row],[PMT NO]])-ROW(PaymentSchedule[[#Headers],[PMT NO]])-2)+DAY(LoanStartDate),"")</f>
        <v/>
      </c>
      <c r="D25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3" s="73" t="str">
        <f ca="1">IF(PaymentSchedule[[#This Row],[PMT NO]]&lt;&gt;"",ScheduledPayment,"")</f>
        <v/>
      </c>
      <c r="F25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73" t="str">
        <f ca="1">IF(PaymentSchedule[[#This Row],[PMT NO]]&lt;&gt;"",PaymentSchedule[[#This Row],[TOTAL PAYMENT]]-PaymentSchedule[[#This Row],[INTEREST]],"")</f>
        <v/>
      </c>
      <c r="I253" s="73" t="str">
        <f ca="1">IF(PaymentSchedule[[#This Row],[PMT NO]]&lt;&gt;"",PaymentSchedule[[#This Row],[BEGINNING BALANCE]]*(InterestRate/PaymentsPerYear),"")</f>
        <v/>
      </c>
      <c r="J25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73" t="str">
        <f ca="1">IF(PaymentSchedule[[#This Row],[PMT NO]]&lt;&gt;"",SUM(INDEX(PaymentSchedule[INTEREST],1,1):PaymentSchedule[[#This Row],[INTEREST]]),"")</f>
        <v/>
      </c>
    </row>
    <row r="254" spans="2:11" x14ac:dyDescent="0.25">
      <c r="B254" s="74" t="str">
        <f ca="1">IF(LoanIsGood,IF(ROW()-ROW(PaymentSchedule[[#Headers],[PMT NO]])&gt;ScheduledNumberOfPayments,"",ROW()-ROW(PaymentSchedule[[#Headers],[PMT NO]])),"")</f>
        <v/>
      </c>
      <c r="C254" s="72" t="str">
        <f ca="1">IF(PaymentSchedule[[#This Row],[PMT NO]]&lt;&gt;"",EOMONTH(LoanStartDate,ROW(PaymentSchedule[[#This Row],[PMT NO]])-ROW(PaymentSchedule[[#Headers],[PMT NO]])-2)+DAY(LoanStartDate),"")</f>
        <v/>
      </c>
      <c r="D25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4" s="73" t="str">
        <f ca="1">IF(PaymentSchedule[[#This Row],[PMT NO]]&lt;&gt;"",ScheduledPayment,"")</f>
        <v/>
      </c>
      <c r="F25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73" t="str">
        <f ca="1">IF(PaymentSchedule[[#This Row],[PMT NO]]&lt;&gt;"",PaymentSchedule[[#This Row],[TOTAL PAYMENT]]-PaymentSchedule[[#This Row],[INTEREST]],"")</f>
        <v/>
      </c>
      <c r="I254" s="73" t="str">
        <f ca="1">IF(PaymentSchedule[[#This Row],[PMT NO]]&lt;&gt;"",PaymentSchedule[[#This Row],[BEGINNING BALANCE]]*(InterestRate/PaymentsPerYear),"")</f>
        <v/>
      </c>
      <c r="J25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73" t="str">
        <f ca="1">IF(PaymentSchedule[[#This Row],[PMT NO]]&lt;&gt;"",SUM(INDEX(PaymentSchedule[INTEREST],1,1):PaymentSchedule[[#This Row],[INTEREST]]),"")</f>
        <v/>
      </c>
    </row>
    <row r="255" spans="2:11" x14ac:dyDescent="0.25">
      <c r="B255" s="74" t="str">
        <f ca="1">IF(LoanIsGood,IF(ROW()-ROW(PaymentSchedule[[#Headers],[PMT NO]])&gt;ScheduledNumberOfPayments,"",ROW()-ROW(PaymentSchedule[[#Headers],[PMT NO]])),"")</f>
        <v/>
      </c>
      <c r="C255" s="72" t="str">
        <f ca="1">IF(PaymentSchedule[[#This Row],[PMT NO]]&lt;&gt;"",EOMONTH(LoanStartDate,ROW(PaymentSchedule[[#This Row],[PMT NO]])-ROW(PaymentSchedule[[#Headers],[PMT NO]])-2)+DAY(LoanStartDate),"")</f>
        <v/>
      </c>
      <c r="D25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5" s="73" t="str">
        <f ca="1">IF(PaymentSchedule[[#This Row],[PMT NO]]&lt;&gt;"",ScheduledPayment,"")</f>
        <v/>
      </c>
      <c r="F25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73" t="str">
        <f ca="1">IF(PaymentSchedule[[#This Row],[PMT NO]]&lt;&gt;"",PaymentSchedule[[#This Row],[TOTAL PAYMENT]]-PaymentSchedule[[#This Row],[INTEREST]],"")</f>
        <v/>
      </c>
      <c r="I255" s="73" t="str">
        <f ca="1">IF(PaymentSchedule[[#This Row],[PMT NO]]&lt;&gt;"",PaymentSchedule[[#This Row],[BEGINNING BALANCE]]*(InterestRate/PaymentsPerYear),"")</f>
        <v/>
      </c>
      <c r="J25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73" t="str">
        <f ca="1">IF(PaymentSchedule[[#This Row],[PMT NO]]&lt;&gt;"",SUM(INDEX(PaymentSchedule[INTEREST],1,1):PaymentSchedule[[#This Row],[INTEREST]]),"")</f>
        <v/>
      </c>
    </row>
    <row r="256" spans="2:11" x14ac:dyDescent="0.25">
      <c r="B256" s="74" t="str">
        <f ca="1">IF(LoanIsGood,IF(ROW()-ROW(PaymentSchedule[[#Headers],[PMT NO]])&gt;ScheduledNumberOfPayments,"",ROW()-ROW(PaymentSchedule[[#Headers],[PMT NO]])),"")</f>
        <v/>
      </c>
      <c r="C256" s="72" t="str">
        <f ca="1">IF(PaymentSchedule[[#This Row],[PMT NO]]&lt;&gt;"",EOMONTH(LoanStartDate,ROW(PaymentSchedule[[#This Row],[PMT NO]])-ROW(PaymentSchedule[[#Headers],[PMT NO]])-2)+DAY(LoanStartDate),"")</f>
        <v/>
      </c>
      <c r="D25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6" s="73" t="str">
        <f ca="1">IF(PaymentSchedule[[#This Row],[PMT NO]]&lt;&gt;"",ScheduledPayment,"")</f>
        <v/>
      </c>
      <c r="F25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73" t="str">
        <f ca="1">IF(PaymentSchedule[[#This Row],[PMT NO]]&lt;&gt;"",PaymentSchedule[[#This Row],[TOTAL PAYMENT]]-PaymentSchedule[[#This Row],[INTEREST]],"")</f>
        <v/>
      </c>
      <c r="I256" s="73" t="str">
        <f ca="1">IF(PaymentSchedule[[#This Row],[PMT NO]]&lt;&gt;"",PaymentSchedule[[#This Row],[BEGINNING BALANCE]]*(InterestRate/PaymentsPerYear),"")</f>
        <v/>
      </c>
      <c r="J25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73" t="str">
        <f ca="1">IF(PaymentSchedule[[#This Row],[PMT NO]]&lt;&gt;"",SUM(INDEX(PaymentSchedule[INTEREST],1,1):PaymentSchedule[[#This Row],[INTEREST]]),"")</f>
        <v/>
      </c>
    </row>
    <row r="257" spans="2:11" x14ac:dyDescent="0.25">
      <c r="B257" s="74" t="str">
        <f ca="1">IF(LoanIsGood,IF(ROW()-ROW(PaymentSchedule[[#Headers],[PMT NO]])&gt;ScheduledNumberOfPayments,"",ROW()-ROW(PaymentSchedule[[#Headers],[PMT NO]])),"")</f>
        <v/>
      </c>
      <c r="C257" s="72" t="str">
        <f ca="1">IF(PaymentSchedule[[#This Row],[PMT NO]]&lt;&gt;"",EOMONTH(LoanStartDate,ROW(PaymentSchedule[[#This Row],[PMT NO]])-ROW(PaymentSchedule[[#Headers],[PMT NO]])-2)+DAY(LoanStartDate),"")</f>
        <v/>
      </c>
      <c r="D25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7" s="73" t="str">
        <f ca="1">IF(PaymentSchedule[[#This Row],[PMT NO]]&lt;&gt;"",ScheduledPayment,"")</f>
        <v/>
      </c>
      <c r="F25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73" t="str">
        <f ca="1">IF(PaymentSchedule[[#This Row],[PMT NO]]&lt;&gt;"",PaymentSchedule[[#This Row],[TOTAL PAYMENT]]-PaymentSchedule[[#This Row],[INTEREST]],"")</f>
        <v/>
      </c>
      <c r="I257" s="73" t="str">
        <f ca="1">IF(PaymentSchedule[[#This Row],[PMT NO]]&lt;&gt;"",PaymentSchedule[[#This Row],[BEGINNING BALANCE]]*(InterestRate/PaymentsPerYear),"")</f>
        <v/>
      </c>
      <c r="J25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73" t="str">
        <f ca="1">IF(PaymentSchedule[[#This Row],[PMT NO]]&lt;&gt;"",SUM(INDEX(PaymentSchedule[INTEREST],1,1):PaymentSchedule[[#This Row],[INTEREST]]),"")</f>
        <v/>
      </c>
    </row>
    <row r="258" spans="2:11" x14ac:dyDescent="0.25">
      <c r="B258" s="74" t="str">
        <f ca="1">IF(LoanIsGood,IF(ROW()-ROW(PaymentSchedule[[#Headers],[PMT NO]])&gt;ScheduledNumberOfPayments,"",ROW()-ROW(PaymentSchedule[[#Headers],[PMT NO]])),"")</f>
        <v/>
      </c>
      <c r="C258" s="72" t="str">
        <f ca="1">IF(PaymentSchedule[[#This Row],[PMT NO]]&lt;&gt;"",EOMONTH(LoanStartDate,ROW(PaymentSchedule[[#This Row],[PMT NO]])-ROW(PaymentSchedule[[#Headers],[PMT NO]])-2)+DAY(LoanStartDate),"")</f>
        <v/>
      </c>
      <c r="D25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8" s="73" t="str">
        <f ca="1">IF(PaymentSchedule[[#This Row],[PMT NO]]&lt;&gt;"",ScheduledPayment,"")</f>
        <v/>
      </c>
      <c r="F25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73" t="str">
        <f ca="1">IF(PaymentSchedule[[#This Row],[PMT NO]]&lt;&gt;"",PaymentSchedule[[#This Row],[TOTAL PAYMENT]]-PaymentSchedule[[#This Row],[INTEREST]],"")</f>
        <v/>
      </c>
      <c r="I258" s="73" t="str">
        <f ca="1">IF(PaymentSchedule[[#This Row],[PMT NO]]&lt;&gt;"",PaymentSchedule[[#This Row],[BEGINNING BALANCE]]*(InterestRate/PaymentsPerYear),"")</f>
        <v/>
      </c>
      <c r="J25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73" t="str">
        <f ca="1">IF(PaymentSchedule[[#This Row],[PMT NO]]&lt;&gt;"",SUM(INDEX(PaymentSchedule[INTEREST],1,1):PaymentSchedule[[#This Row],[INTEREST]]),"")</f>
        <v/>
      </c>
    </row>
    <row r="259" spans="2:11" x14ac:dyDescent="0.25">
      <c r="B259" s="74" t="str">
        <f ca="1">IF(LoanIsGood,IF(ROW()-ROW(PaymentSchedule[[#Headers],[PMT NO]])&gt;ScheduledNumberOfPayments,"",ROW()-ROW(PaymentSchedule[[#Headers],[PMT NO]])),"")</f>
        <v/>
      </c>
      <c r="C259" s="72" t="str">
        <f ca="1">IF(PaymentSchedule[[#This Row],[PMT NO]]&lt;&gt;"",EOMONTH(LoanStartDate,ROW(PaymentSchedule[[#This Row],[PMT NO]])-ROW(PaymentSchedule[[#Headers],[PMT NO]])-2)+DAY(LoanStartDate),"")</f>
        <v/>
      </c>
      <c r="D25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59" s="73" t="str">
        <f ca="1">IF(PaymentSchedule[[#This Row],[PMT NO]]&lt;&gt;"",ScheduledPayment,"")</f>
        <v/>
      </c>
      <c r="F25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73" t="str">
        <f ca="1">IF(PaymentSchedule[[#This Row],[PMT NO]]&lt;&gt;"",PaymentSchedule[[#This Row],[TOTAL PAYMENT]]-PaymentSchedule[[#This Row],[INTEREST]],"")</f>
        <v/>
      </c>
      <c r="I259" s="73" t="str">
        <f ca="1">IF(PaymentSchedule[[#This Row],[PMT NO]]&lt;&gt;"",PaymentSchedule[[#This Row],[BEGINNING BALANCE]]*(InterestRate/PaymentsPerYear),"")</f>
        <v/>
      </c>
      <c r="J25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73" t="str">
        <f ca="1">IF(PaymentSchedule[[#This Row],[PMT NO]]&lt;&gt;"",SUM(INDEX(PaymentSchedule[INTEREST],1,1):PaymentSchedule[[#This Row],[INTEREST]]),"")</f>
        <v/>
      </c>
    </row>
    <row r="260" spans="2:11" x14ac:dyDescent="0.25">
      <c r="B260" s="74" t="str">
        <f ca="1">IF(LoanIsGood,IF(ROW()-ROW(PaymentSchedule[[#Headers],[PMT NO]])&gt;ScheduledNumberOfPayments,"",ROW()-ROW(PaymentSchedule[[#Headers],[PMT NO]])),"")</f>
        <v/>
      </c>
      <c r="C260" s="72" t="str">
        <f ca="1">IF(PaymentSchedule[[#This Row],[PMT NO]]&lt;&gt;"",EOMONTH(LoanStartDate,ROW(PaymentSchedule[[#This Row],[PMT NO]])-ROW(PaymentSchedule[[#Headers],[PMT NO]])-2)+DAY(LoanStartDate),"")</f>
        <v/>
      </c>
      <c r="D26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0" s="73" t="str">
        <f ca="1">IF(PaymentSchedule[[#This Row],[PMT NO]]&lt;&gt;"",ScheduledPayment,"")</f>
        <v/>
      </c>
      <c r="F26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73" t="str">
        <f ca="1">IF(PaymentSchedule[[#This Row],[PMT NO]]&lt;&gt;"",PaymentSchedule[[#This Row],[TOTAL PAYMENT]]-PaymentSchedule[[#This Row],[INTEREST]],"")</f>
        <v/>
      </c>
      <c r="I260" s="73" t="str">
        <f ca="1">IF(PaymentSchedule[[#This Row],[PMT NO]]&lt;&gt;"",PaymentSchedule[[#This Row],[BEGINNING BALANCE]]*(InterestRate/PaymentsPerYear),"")</f>
        <v/>
      </c>
      <c r="J26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73" t="str">
        <f ca="1">IF(PaymentSchedule[[#This Row],[PMT NO]]&lt;&gt;"",SUM(INDEX(PaymentSchedule[INTEREST],1,1):PaymentSchedule[[#This Row],[INTEREST]]),"")</f>
        <v/>
      </c>
    </row>
    <row r="261" spans="2:11" x14ac:dyDescent="0.25">
      <c r="B261" s="74" t="str">
        <f ca="1">IF(LoanIsGood,IF(ROW()-ROW(PaymentSchedule[[#Headers],[PMT NO]])&gt;ScheduledNumberOfPayments,"",ROW()-ROW(PaymentSchedule[[#Headers],[PMT NO]])),"")</f>
        <v/>
      </c>
      <c r="C261" s="72" t="str">
        <f ca="1">IF(PaymentSchedule[[#This Row],[PMT NO]]&lt;&gt;"",EOMONTH(LoanStartDate,ROW(PaymentSchedule[[#This Row],[PMT NO]])-ROW(PaymentSchedule[[#Headers],[PMT NO]])-2)+DAY(LoanStartDate),"")</f>
        <v/>
      </c>
      <c r="D26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1" s="73" t="str">
        <f ca="1">IF(PaymentSchedule[[#This Row],[PMT NO]]&lt;&gt;"",ScheduledPayment,"")</f>
        <v/>
      </c>
      <c r="F26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73" t="str">
        <f ca="1">IF(PaymentSchedule[[#This Row],[PMT NO]]&lt;&gt;"",PaymentSchedule[[#This Row],[TOTAL PAYMENT]]-PaymentSchedule[[#This Row],[INTEREST]],"")</f>
        <v/>
      </c>
      <c r="I261" s="73" t="str">
        <f ca="1">IF(PaymentSchedule[[#This Row],[PMT NO]]&lt;&gt;"",PaymentSchedule[[#This Row],[BEGINNING BALANCE]]*(InterestRate/PaymentsPerYear),"")</f>
        <v/>
      </c>
      <c r="J26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73" t="str">
        <f ca="1">IF(PaymentSchedule[[#This Row],[PMT NO]]&lt;&gt;"",SUM(INDEX(PaymentSchedule[INTEREST],1,1):PaymentSchedule[[#This Row],[INTEREST]]),"")</f>
        <v/>
      </c>
    </row>
    <row r="262" spans="2:11" x14ac:dyDescent="0.25">
      <c r="B262" s="74" t="str">
        <f ca="1">IF(LoanIsGood,IF(ROW()-ROW(PaymentSchedule[[#Headers],[PMT NO]])&gt;ScheduledNumberOfPayments,"",ROW()-ROW(PaymentSchedule[[#Headers],[PMT NO]])),"")</f>
        <v/>
      </c>
      <c r="C262" s="72" t="str">
        <f ca="1">IF(PaymentSchedule[[#This Row],[PMT NO]]&lt;&gt;"",EOMONTH(LoanStartDate,ROW(PaymentSchedule[[#This Row],[PMT NO]])-ROW(PaymentSchedule[[#Headers],[PMT NO]])-2)+DAY(LoanStartDate),"")</f>
        <v/>
      </c>
      <c r="D26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2" s="73" t="str">
        <f ca="1">IF(PaymentSchedule[[#This Row],[PMT NO]]&lt;&gt;"",ScheduledPayment,"")</f>
        <v/>
      </c>
      <c r="F26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73" t="str">
        <f ca="1">IF(PaymentSchedule[[#This Row],[PMT NO]]&lt;&gt;"",PaymentSchedule[[#This Row],[TOTAL PAYMENT]]-PaymentSchedule[[#This Row],[INTEREST]],"")</f>
        <v/>
      </c>
      <c r="I262" s="73" t="str">
        <f ca="1">IF(PaymentSchedule[[#This Row],[PMT NO]]&lt;&gt;"",PaymentSchedule[[#This Row],[BEGINNING BALANCE]]*(InterestRate/PaymentsPerYear),"")</f>
        <v/>
      </c>
      <c r="J26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73" t="str">
        <f ca="1">IF(PaymentSchedule[[#This Row],[PMT NO]]&lt;&gt;"",SUM(INDEX(PaymentSchedule[INTEREST],1,1):PaymentSchedule[[#This Row],[INTEREST]]),"")</f>
        <v/>
      </c>
    </row>
    <row r="263" spans="2:11" x14ac:dyDescent="0.25">
      <c r="B263" s="74" t="str">
        <f ca="1">IF(LoanIsGood,IF(ROW()-ROW(PaymentSchedule[[#Headers],[PMT NO]])&gt;ScheduledNumberOfPayments,"",ROW()-ROW(PaymentSchedule[[#Headers],[PMT NO]])),"")</f>
        <v/>
      </c>
      <c r="C263" s="72" t="str">
        <f ca="1">IF(PaymentSchedule[[#This Row],[PMT NO]]&lt;&gt;"",EOMONTH(LoanStartDate,ROW(PaymentSchedule[[#This Row],[PMT NO]])-ROW(PaymentSchedule[[#Headers],[PMT NO]])-2)+DAY(LoanStartDate),"")</f>
        <v/>
      </c>
      <c r="D26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3" s="73" t="str">
        <f ca="1">IF(PaymentSchedule[[#This Row],[PMT NO]]&lt;&gt;"",ScheduledPayment,"")</f>
        <v/>
      </c>
      <c r="F26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73" t="str">
        <f ca="1">IF(PaymentSchedule[[#This Row],[PMT NO]]&lt;&gt;"",PaymentSchedule[[#This Row],[TOTAL PAYMENT]]-PaymentSchedule[[#This Row],[INTEREST]],"")</f>
        <v/>
      </c>
      <c r="I263" s="73" t="str">
        <f ca="1">IF(PaymentSchedule[[#This Row],[PMT NO]]&lt;&gt;"",PaymentSchedule[[#This Row],[BEGINNING BALANCE]]*(InterestRate/PaymentsPerYear),"")</f>
        <v/>
      </c>
      <c r="J26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73" t="str">
        <f ca="1">IF(PaymentSchedule[[#This Row],[PMT NO]]&lt;&gt;"",SUM(INDEX(PaymentSchedule[INTEREST],1,1):PaymentSchedule[[#This Row],[INTEREST]]),"")</f>
        <v/>
      </c>
    </row>
    <row r="264" spans="2:11" x14ac:dyDescent="0.25">
      <c r="B264" s="74" t="str">
        <f ca="1">IF(LoanIsGood,IF(ROW()-ROW(PaymentSchedule[[#Headers],[PMT NO]])&gt;ScheduledNumberOfPayments,"",ROW()-ROW(PaymentSchedule[[#Headers],[PMT NO]])),"")</f>
        <v/>
      </c>
      <c r="C264" s="72" t="str">
        <f ca="1">IF(PaymentSchedule[[#This Row],[PMT NO]]&lt;&gt;"",EOMONTH(LoanStartDate,ROW(PaymentSchedule[[#This Row],[PMT NO]])-ROW(PaymentSchedule[[#Headers],[PMT NO]])-2)+DAY(LoanStartDate),"")</f>
        <v/>
      </c>
      <c r="D26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4" s="73" t="str">
        <f ca="1">IF(PaymentSchedule[[#This Row],[PMT NO]]&lt;&gt;"",ScheduledPayment,"")</f>
        <v/>
      </c>
      <c r="F26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73" t="str">
        <f ca="1">IF(PaymentSchedule[[#This Row],[PMT NO]]&lt;&gt;"",PaymentSchedule[[#This Row],[TOTAL PAYMENT]]-PaymentSchedule[[#This Row],[INTEREST]],"")</f>
        <v/>
      </c>
      <c r="I264" s="73" t="str">
        <f ca="1">IF(PaymentSchedule[[#This Row],[PMT NO]]&lt;&gt;"",PaymentSchedule[[#This Row],[BEGINNING BALANCE]]*(InterestRate/PaymentsPerYear),"")</f>
        <v/>
      </c>
      <c r="J26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73" t="str">
        <f ca="1">IF(PaymentSchedule[[#This Row],[PMT NO]]&lt;&gt;"",SUM(INDEX(PaymentSchedule[INTEREST],1,1):PaymentSchedule[[#This Row],[INTEREST]]),"")</f>
        <v/>
      </c>
    </row>
    <row r="265" spans="2:11" x14ac:dyDescent="0.25">
      <c r="B265" s="74" t="str">
        <f ca="1">IF(LoanIsGood,IF(ROW()-ROW(PaymentSchedule[[#Headers],[PMT NO]])&gt;ScheduledNumberOfPayments,"",ROW()-ROW(PaymentSchedule[[#Headers],[PMT NO]])),"")</f>
        <v/>
      </c>
      <c r="C265" s="72" t="str">
        <f ca="1">IF(PaymentSchedule[[#This Row],[PMT NO]]&lt;&gt;"",EOMONTH(LoanStartDate,ROW(PaymentSchedule[[#This Row],[PMT NO]])-ROW(PaymentSchedule[[#Headers],[PMT NO]])-2)+DAY(LoanStartDate),"")</f>
        <v/>
      </c>
      <c r="D26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5" s="73" t="str">
        <f ca="1">IF(PaymentSchedule[[#This Row],[PMT NO]]&lt;&gt;"",ScheduledPayment,"")</f>
        <v/>
      </c>
      <c r="F26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73" t="str">
        <f ca="1">IF(PaymentSchedule[[#This Row],[PMT NO]]&lt;&gt;"",PaymentSchedule[[#This Row],[TOTAL PAYMENT]]-PaymentSchedule[[#This Row],[INTEREST]],"")</f>
        <v/>
      </c>
      <c r="I265" s="73" t="str">
        <f ca="1">IF(PaymentSchedule[[#This Row],[PMT NO]]&lt;&gt;"",PaymentSchedule[[#This Row],[BEGINNING BALANCE]]*(InterestRate/PaymentsPerYear),"")</f>
        <v/>
      </c>
      <c r="J26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73" t="str">
        <f ca="1">IF(PaymentSchedule[[#This Row],[PMT NO]]&lt;&gt;"",SUM(INDEX(PaymentSchedule[INTEREST],1,1):PaymentSchedule[[#This Row],[INTEREST]]),"")</f>
        <v/>
      </c>
    </row>
    <row r="266" spans="2:11" x14ac:dyDescent="0.25">
      <c r="B266" s="74" t="str">
        <f ca="1">IF(LoanIsGood,IF(ROW()-ROW(PaymentSchedule[[#Headers],[PMT NO]])&gt;ScheduledNumberOfPayments,"",ROW()-ROW(PaymentSchedule[[#Headers],[PMT NO]])),"")</f>
        <v/>
      </c>
      <c r="C266" s="72" t="str">
        <f ca="1">IF(PaymentSchedule[[#This Row],[PMT NO]]&lt;&gt;"",EOMONTH(LoanStartDate,ROW(PaymentSchedule[[#This Row],[PMT NO]])-ROW(PaymentSchedule[[#Headers],[PMT NO]])-2)+DAY(LoanStartDate),"")</f>
        <v/>
      </c>
      <c r="D26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6" s="73" t="str">
        <f ca="1">IF(PaymentSchedule[[#This Row],[PMT NO]]&lt;&gt;"",ScheduledPayment,"")</f>
        <v/>
      </c>
      <c r="F26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73" t="str">
        <f ca="1">IF(PaymentSchedule[[#This Row],[PMT NO]]&lt;&gt;"",PaymentSchedule[[#This Row],[TOTAL PAYMENT]]-PaymentSchedule[[#This Row],[INTEREST]],"")</f>
        <v/>
      </c>
      <c r="I266" s="73" t="str">
        <f ca="1">IF(PaymentSchedule[[#This Row],[PMT NO]]&lt;&gt;"",PaymentSchedule[[#This Row],[BEGINNING BALANCE]]*(InterestRate/PaymentsPerYear),"")</f>
        <v/>
      </c>
      <c r="J26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73" t="str">
        <f ca="1">IF(PaymentSchedule[[#This Row],[PMT NO]]&lt;&gt;"",SUM(INDEX(PaymentSchedule[INTEREST],1,1):PaymentSchedule[[#This Row],[INTEREST]]),"")</f>
        <v/>
      </c>
    </row>
    <row r="267" spans="2:11" x14ac:dyDescent="0.25">
      <c r="B267" s="74" t="str">
        <f ca="1">IF(LoanIsGood,IF(ROW()-ROW(PaymentSchedule[[#Headers],[PMT NO]])&gt;ScheduledNumberOfPayments,"",ROW()-ROW(PaymentSchedule[[#Headers],[PMT NO]])),"")</f>
        <v/>
      </c>
      <c r="C267" s="72" t="str">
        <f ca="1">IF(PaymentSchedule[[#This Row],[PMT NO]]&lt;&gt;"",EOMONTH(LoanStartDate,ROW(PaymentSchedule[[#This Row],[PMT NO]])-ROW(PaymentSchedule[[#Headers],[PMT NO]])-2)+DAY(LoanStartDate),"")</f>
        <v/>
      </c>
      <c r="D26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7" s="73" t="str">
        <f ca="1">IF(PaymentSchedule[[#This Row],[PMT NO]]&lt;&gt;"",ScheduledPayment,"")</f>
        <v/>
      </c>
      <c r="F26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73" t="str">
        <f ca="1">IF(PaymentSchedule[[#This Row],[PMT NO]]&lt;&gt;"",PaymentSchedule[[#This Row],[TOTAL PAYMENT]]-PaymentSchedule[[#This Row],[INTEREST]],"")</f>
        <v/>
      </c>
      <c r="I267" s="73" t="str">
        <f ca="1">IF(PaymentSchedule[[#This Row],[PMT NO]]&lt;&gt;"",PaymentSchedule[[#This Row],[BEGINNING BALANCE]]*(InterestRate/PaymentsPerYear),"")</f>
        <v/>
      </c>
      <c r="J26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73" t="str">
        <f ca="1">IF(PaymentSchedule[[#This Row],[PMT NO]]&lt;&gt;"",SUM(INDEX(PaymentSchedule[INTEREST],1,1):PaymentSchedule[[#This Row],[INTEREST]]),"")</f>
        <v/>
      </c>
    </row>
    <row r="268" spans="2:11" x14ac:dyDescent="0.25">
      <c r="B268" s="74" t="str">
        <f ca="1">IF(LoanIsGood,IF(ROW()-ROW(PaymentSchedule[[#Headers],[PMT NO]])&gt;ScheduledNumberOfPayments,"",ROW()-ROW(PaymentSchedule[[#Headers],[PMT NO]])),"")</f>
        <v/>
      </c>
      <c r="C268" s="72" t="str">
        <f ca="1">IF(PaymentSchedule[[#This Row],[PMT NO]]&lt;&gt;"",EOMONTH(LoanStartDate,ROW(PaymentSchedule[[#This Row],[PMT NO]])-ROW(PaymentSchedule[[#Headers],[PMT NO]])-2)+DAY(LoanStartDate),"")</f>
        <v/>
      </c>
      <c r="D26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8" s="73" t="str">
        <f ca="1">IF(PaymentSchedule[[#This Row],[PMT NO]]&lt;&gt;"",ScheduledPayment,"")</f>
        <v/>
      </c>
      <c r="F26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73" t="str">
        <f ca="1">IF(PaymentSchedule[[#This Row],[PMT NO]]&lt;&gt;"",PaymentSchedule[[#This Row],[TOTAL PAYMENT]]-PaymentSchedule[[#This Row],[INTEREST]],"")</f>
        <v/>
      </c>
      <c r="I268" s="73" t="str">
        <f ca="1">IF(PaymentSchedule[[#This Row],[PMT NO]]&lt;&gt;"",PaymentSchedule[[#This Row],[BEGINNING BALANCE]]*(InterestRate/PaymentsPerYear),"")</f>
        <v/>
      </c>
      <c r="J26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73" t="str">
        <f ca="1">IF(PaymentSchedule[[#This Row],[PMT NO]]&lt;&gt;"",SUM(INDEX(PaymentSchedule[INTEREST],1,1):PaymentSchedule[[#This Row],[INTEREST]]),"")</f>
        <v/>
      </c>
    </row>
    <row r="269" spans="2:11" x14ac:dyDescent="0.25">
      <c r="B269" s="74" t="str">
        <f ca="1">IF(LoanIsGood,IF(ROW()-ROW(PaymentSchedule[[#Headers],[PMT NO]])&gt;ScheduledNumberOfPayments,"",ROW()-ROW(PaymentSchedule[[#Headers],[PMT NO]])),"")</f>
        <v/>
      </c>
      <c r="C269" s="72" t="str">
        <f ca="1">IF(PaymentSchedule[[#This Row],[PMT NO]]&lt;&gt;"",EOMONTH(LoanStartDate,ROW(PaymentSchedule[[#This Row],[PMT NO]])-ROW(PaymentSchedule[[#Headers],[PMT NO]])-2)+DAY(LoanStartDate),"")</f>
        <v/>
      </c>
      <c r="D26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69" s="73" t="str">
        <f ca="1">IF(PaymentSchedule[[#This Row],[PMT NO]]&lt;&gt;"",ScheduledPayment,"")</f>
        <v/>
      </c>
      <c r="F26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73" t="str">
        <f ca="1">IF(PaymentSchedule[[#This Row],[PMT NO]]&lt;&gt;"",PaymentSchedule[[#This Row],[TOTAL PAYMENT]]-PaymentSchedule[[#This Row],[INTEREST]],"")</f>
        <v/>
      </c>
      <c r="I269" s="73" t="str">
        <f ca="1">IF(PaymentSchedule[[#This Row],[PMT NO]]&lt;&gt;"",PaymentSchedule[[#This Row],[BEGINNING BALANCE]]*(InterestRate/PaymentsPerYear),"")</f>
        <v/>
      </c>
      <c r="J26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73" t="str">
        <f ca="1">IF(PaymentSchedule[[#This Row],[PMT NO]]&lt;&gt;"",SUM(INDEX(PaymentSchedule[INTEREST],1,1):PaymentSchedule[[#This Row],[INTEREST]]),"")</f>
        <v/>
      </c>
    </row>
    <row r="270" spans="2:11" x14ac:dyDescent="0.25">
      <c r="B270" s="74" t="str">
        <f ca="1">IF(LoanIsGood,IF(ROW()-ROW(PaymentSchedule[[#Headers],[PMT NO]])&gt;ScheduledNumberOfPayments,"",ROW()-ROW(PaymentSchedule[[#Headers],[PMT NO]])),"")</f>
        <v/>
      </c>
      <c r="C270" s="72" t="str">
        <f ca="1">IF(PaymentSchedule[[#This Row],[PMT NO]]&lt;&gt;"",EOMONTH(LoanStartDate,ROW(PaymentSchedule[[#This Row],[PMT NO]])-ROW(PaymentSchedule[[#Headers],[PMT NO]])-2)+DAY(LoanStartDate),"")</f>
        <v/>
      </c>
      <c r="D27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0" s="73" t="str">
        <f ca="1">IF(PaymentSchedule[[#This Row],[PMT NO]]&lt;&gt;"",ScheduledPayment,"")</f>
        <v/>
      </c>
      <c r="F27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73" t="str">
        <f ca="1">IF(PaymentSchedule[[#This Row],[PMT NO]]&lt;&gt;"",PaymentSchedule[[#This Row],[TOTAL PAYMENT]]-PaymentSchedule[[#This Row],[INTEREST]],"")</f>
        <v/>
      </c>
      <c r="I270" s="73" t="str">
        <f ca="1">IF(PaymentSchedule[[#This Row],[PMT NO]]&lt;&gt;"",PaymentSchedule[[#This Row],[BEGINNING BALANCE]]*(InterestRate/PaymentsPerYear),"")</f>
        <v/>
      </c>
      <c r="J27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73" t="str">
        <f ca="1">IF(PaymentSchedule[[#This Row],[PMT NO]]&lt;&gt;"",SUM(INDEX(PaymentSchedule[INTEREST],1,1):PaymentSchedule[[#This Row],[INTEREST]]),"")</f>
        <v/>
      </c>
    </row>
    <row r="271" spans="2:11" x14ac:dyDescent="0.25">
      <c r="B271" s="74" t="str">
        <f ca="1">IF(LoanIsGood,IF(ROW()-ROW(PaymentSchedule[[#Headers],[PMT NO]])&gt;ScheduledNumberOfPayments,"",ROW()-ROW(PaymentSchedule[[#Headers],[PMT NO]])),"")</f>
        <v/>
      </c>
      <c r="C271" s="72" t="str">
        <f ca="1">IF(PaymentSchedule[[#This Row],[PMT NO]]&lt;&gt;"",EOMONTH(LoanStartDate,ROW(PaymentSchedule[[#This Row],[PMT NO]])-ROW(PaymentSchedule[[#Headers],[PMT NO]])-2)+DAY(LoanStartDate),"")</f>
        <v/>
      </c>
      <c r="D27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1" s="73" t="str">
        <f ca="1">IF(PaymentSchedule[[#This Row],[PMT NO]]&lt;&gt;"",ScheduledPayment,"")</f>
        <v/>
      </c>
      <c r="F27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73" t="str">
        <f ca="1">IF(PaymentSchedule[[#This Row],[PMT NO]]&lt;&gt;"",PaymentSchedule[[#This Row],[TOTAL PAYMENT]]-PaymentSchedule[[#This Row],[INTEREST]],"")</f>
        <v/>
      </c>
      <c r="I271" s="73" t="str">
        <f ca="1">IF(PaymentSchedule[[#This Row],[PMT NO]]&lt;&gt;"",PaymentSchedule[[#This Row],[BEGINNING BALANCE]]*(InterestRate/PaymentsPerYear),"")</f>
        <v/>
      </c>
      <c r="J27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73" t="str">
        <f ca="1">IF(PaymentSchedule[[#This Row],[PMT NO]]&lt;&gt;"",SUM(INDEX(PaymentSchedule[INTEREST],1,1):PaymentSchedule[[#This Row],[INTEREST]]),"")</f>
        <v/>
      </c>
    </row>
    <row r="272" spans="2:11" x14ac:dyDescent="0.25">
      <c r="B272" s="74" t="str">
        <f ca="1">IF(LoanIsGood,IF(ROW()-ROW(PaymentSchedule[[#Headers],[PMT NO]])&gt;ScheduledNumberOfPayments,"",ROW()-ROW(PaymentSchedule[[#Headers],[PMT NO]])),"")</f>
        <v/>
      </c>
      <c r="C272" s="72" t="str">
        <f ca="1">IF(PaymentSchedule[[#This Row],[PMT NO]]&lt;&gt;"",EOMONTH(LoanStartDate,ROW(PaymentSchedule[[#This Row],[PMT NO]])-ROW(PaymentSchedule[[#Headers],[PMT NO]])-2)+DAY(LoanStartDate),"")</f>
        <v/>
      </c>
      <c r="D27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2" s="73" t="str">
        <f ca="1">IF(PaymentSchedule[[#This Row],[PMT NO]]&lt;&gt;"",ScheduledPayment,"")</f>
        <v/>
      </c>
      <c r="F27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73" t="str">
        <f ca="1">IF(PaymentSchedule[[#This Row],[PMT NO]]&lt;&gt;"",PaymentSchedule[[#This Row],[TOTAL PAYMENT]]-PaymentSchedule[[#This Row],[INTEREST]],"")</f>
        <v/>
      </c>
      <c r="I272" s="73" t="str">
        <f ca="1">IF(PaymentSchedule[[#This Row],[PMT NO]]&lt;&gt;"",PaymentSchedule[[#This Row],[BEGINNING BALANCE]]*(InterestRate/PaymentsPerYear),"")</f>
        <v/>
      </c>
      <c r="J27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73" t="str">
        <f ca="1">IF(PaymentSchedule[[#This Row],[PMT NO]]&lt;&gt;"",SUM(INDEX(PaymentSchedule[INTEREST],1,1):PaymentSchedule[[#This Row],[INTEREST]]),"")</f>
        <v/>
      </c>
    </row>
    <row r="273" spans="2:11" x14ac:dyDescent="0.25">
      <c r="B273" s="74" t="str">
        <f ca="1">IF(LoanIsGood,IF(ROW()-ROW(PaymentSchedule[[#Headers],[PMT NO]])&gt;ScheduledNumberOfPayments,"",ROW()-ROW(PaymentSchedule[[#Headers],[PMT NO]])),"")</f>
        <v/>
      </c>
      <c r="C273" s="72" t="str">
        <f ca="1">IF(PaymentSchedule[[#This Row],[PMT NO]]&lt;&gt;"",EOMONTH(LoanStartDate,ROW(PaymentSchedule[[#This Row],[PMT NO]])-ROW(PaymentSchedule[[#Headers],[PMT NO]])-2)+DAY(LoanStartDate),"")</f>
        <v/>
      </c>
      <c r="D27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3" s="73" t="str">
        <f ca="1">IF(PaymentSchedule[[#This Row],[PMT NO]]&lt;&gt;"",ScheduledPayment,"")</f>
        <v/>
      </c>
      <c r="F27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73" t="str">
        <f ca="1">IF(PaymentSchedule[[#This Row],[PMT NO]]&lt;&gt;"",PaymentSchedule[[#This Row],[TOTAL PAYMENT]]-PaymentSchedule[[#This Row],[INTEREST]],"")</f>
        <v/>
      </c>
      <c r="I273" s="73" t="str">
        <f ca="1">IF(PaymentSchedule[[#This Row],[PMT NO]]&lt;&gt;"",PaymentSchedule[[#This Row],[BEGINNING BALANCE]]*(InterestRate/PaymentsPerYear),"")</f>
        <v/>
      </c>
      <c r="J27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73" t="str">
        <f ca="1">IF(PaymentSchedule[[#This Row],[PMT NO]]&lt;&gt;"",SUM(INDEX(PaymentSchedule[INTEREST],1,1):PaymentSchedule[[#This Row],[INTEREST]]),"")</f>
        <v/>
      </c>
    </row>
    <row r="274" spans="2:11" x14ac:dyDescent="0.25">
      <c r="B274" s="74" t="str">
        <f ca="1">IF(LoanIsGood,IF(ROW()-ROW(PaymentSchedule[[#Headers],[PMT NO]])&gt;ScheduledNumberOfPayments,"",ROW()-ROW(PaymentSchedule[[#Headers],[PMT NO]])),"")</f>
        <v/>
      </c>
      <c r="C274" s="72" t="str">
        <f ca="1">IF(PaymentSchedule[[#This Row],[PMT NO]]&lt;&gt;"",EOMONTH(LoanStartDate,ROW(PaymentSchedule[[#This Row],[PMT NO]])-ROW(PaymentSchedule[[#Headers],[PMT NO]])-2)+DAY(LoanStartDate),"")</f>
        <v/>
      </c>
      <c r="D27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4" s="73" t="str">
        <f ca="1">IF(PaymentSchedule[[#This Row],[PMT NO]]&lt;&gt;"",ScheduledPayment,"")</f>
        <v/>
      </c>
      <c r="F27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73" t="str">
        <f ca="1">IF(PaymentSchedule[[#This Row],[PMT NO]]&lt;&gt;"",PaymentSchedule[[#This Row],[TOTAL PAYMENT]]-PaymentSchedule[[#This Row],[INTEREST]],"")</f>
        <v/>
      </c>
      <c r="I274" s="73" t="str">
        <f ca="1">IF(PaymentSchedule[[#This Row],[PMT NO]]&lt;&gt;"",PaymentSchedule[[#This Row],[BEGINNING BALANCE]]*(InterestRate/PaymentsPerYear),"")</f>
        <v/>
      </c>
      <c r="J27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73" t="str">
        <f ca="1">IF(PaymentSchedule[[#This Row],[PMT NO]]&lt;&gt;"",SUM(INDEX(PaymentSchedule[INTEREST],1,1):PaymentSchedule[[#This Row],[INTEREST]]),"")</f>
        <v/>
      </c>
    </row>
    <row r="275" spans="2:11" x14ac:dyDescent="0.25">
      <c r="B275" s="74" t="str">
        <f ca="1">IF(LoanIsGood,IF(ROW()-ROW(PaymentSchedule[[#Headers],[PMT NO]])&gt;ScheduledNumberOfPayments,"",ROW()-ROW(PaymentSchedule[[#Headers],[PMT NO]])),"")</f>
        <v/>
      </c>
      <c r="C275" s="72" t="str">
        <f ca="1">IF(PaymentSchedule[[#This Row],[PMT NO]]&lt;&gt;"",EOMONTH(LoanStartDate,ROW(PaymentSchedule[[#This Row],[PMT NO]])-ROW(PaymentSchedule[[#Headers],[PMT NO]])-2)+DAY(LoanStartDate),"")</f>
        <v/>
      </c>
      <c r="D27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5" s="73" t="str">
        <f ca="1">IF(PaymentSchedule[[#This Row],[PMT NO]]&lt;&gt;"",ScheduledPayment,"")</f>
        <v/>
      </c>
      <c r="F27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73" t="str">
        <f ca="1">IF(PaymentSchedule[[#This Row],[PMT NO]]&lt;&gt;"",PaymentSchedule[[#This Row],[TOTAL PAYMENT]]-PaymentSchedule[[#This Row],[INTEREST]],"")</f>
        <v/>
      </c>
      <c r="I275" s="73" t="str">
        <f ca="1">IF(PaymentSchedule[[#This Row],[PMT NO]]&lt;&gt;"",PaymentSchedule[[#This Row],[BEGINNING BALANCE]]*(InterestRate/PaymentsPerYear),"")</f>
        <v/>
      </c>
      <c r="J27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73" t="str">
        <f ca="1">IF(PaymentSchedule[[#This Row],[PMT NO]]&lt;&gt;"",SUM(INDEX(PaymentSchedule[INTEREST],1,1):PaymentSchedule[[#This Row],[INTEREST]]),"")</f>
        <v/>
      </c>
    </row>
    <row r="276" spans="2:11" x14ac:dyDescent="0.25">
      <c r="B276" s="74" t="str">
        <f ca="1">IF(LoanIsGood,IF(ROW()-ROW(PaymentSchedule[[#Headers],[PMT NO]])&gt;ScheduledNumberOfPayments,"",ROW()-ROW(PaymentSchedule[[#Headers],[PMT NO]])),"")</f>
        <v/>
      </c>
      <c r="C276" s="72" t="str">
        <f ca="1">IF(PaymentSchedule[[#This Row],[PMT NO]]&lt;&gt;"",EOMONTH(LoanStartDate,ROW(PaymentSchedule[[#This Row],[PMT NO]])-ROW(PaymentSchedule[[#Headers],[PMT NO]])-2)+DAY(LoanStartDate),"")</f>
        <v/>
      </c>
      <c r="D27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6" s="73" t="str">
        <f ca="1">IF(PaymentSchedule[[#This Row],[PMT NO]]&lt;&gt;"",ScheduledPayment,"")</f>
        <v/>
      </c>
      <c r="F27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73" t="str">
        <f ca="1">IF(PaymentSchedule[[#This Row],[PMT NO]]&lt;&gt;"",PaymentSchedule[[#This Row],[TOTAL PAYMENT]]-PaymentSchedule[[#This Row],[INTEREST]],"")</f>
        <v/>
      </c>
      <c r="I276" s="73" t="str">
        <f ca="1">IF(PaymentSchedule[[#This Row],[PMT NO]]&lt;&gt;"",PaymentSchedule[[#This Row],[BEGINNING BALANCE]]*(InterestRate/PaymentsPerYear),"")</f>
        <v/>
      </c>
      <c r="J27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73" t="str">
        <f ca="1">IF(PaymentSchedule[[#This Row],[PMT NO]]&lt;&gt;"",SUM(INDEX(PaymentSchedule[INTEREST],1,1):PaymentSchedule[[#This Row],[INTEREST]]),"")</f>
        <v/>
      </c>
    </row>
    <row r="277" spans="2:11" x14ac:dyDescent="0.25">
      <c r="B277" s="74" t="str">
        <f ca="1">IF(LoanIsGood,IF(ROW()-ROW(PaymentSchedule[[#Headers],[PMT NO]])&gt;ScheduledNumberOfPayments,"",ROW()-ROW(PaymentSchedule[[#Headers],[PMT NO]])),"")</f>
        <v/>
      </c>
      <c r="C277" s="72" t="str">
        <f ca="1">IF(PaymentSchedule[[#This Row],[PMT NO]]&lt;&gt;"",EOMONTH(LoanStartDate,ROW(PaymentSchedule[[#This Row],[PMT NO]])-ROW(PaymentSchedule[[#Headers],[PMT NO]])-2)+DAY(LoanStartDate),"")</f>
        <v/>
      </c>
      <c r="D27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7" s="73" t="str">
        <f ca="1">IF(PaymentSchedule[[#This Row],[PMT NO]]&lt;&gt;"",ScheduledPayment,"")</f>
        <v/>
      </c>
      <c r="F27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73" t="str">
        <f ca="1">IF(PaymentSchedule[[#This Row],[PMT NO]]&lt;&gt;"",PaymentSchedule[[#This Row],[TOTAL PAYMENT]]-PaymentSchedule[[#This Row],[INTEREST]],"")</f>
        <v/>
      </c>
      <c r="I277" s="73" t="str">
        <f ca="1">IF(PaymentSchedule[[#This Row],[PMT NO]]&lt;&gt;"",PaymentSchedule[[#This Row],[BEGINNING BALANCE]]*(InterestRate/PaymentsPerYear),"")</f>
        <v/>
      </c>
      <c r="J27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73" t="str">
        <f ca="1">IF(PaymentSchedule[[#This Row],[PMT NO]]&lt;&gt;"",SUM(INDEX(PaymentSchedule[INTEREST],1,1):PaymentSchedule[[#This Row],[INTEREST]]),"")</f>
        <v/>
      </c>
    </row>
    <row r="278" spans="2:11" x14ac:dyDescent="0.25">
      <c r="B278" s="74" t="str">
        <f ca="1">IF(LoanIsGood,IF(ROW()-ROW(PaymentSchedule[[#Headers],[PMT NO]])&gt;ScheduledNumberOfPayments,"",ROW()-ROW(PaymentSchedule[[#Headers],[PMT NO]])),"")</f>
        <v/>
      </c>
      <c r="C278" s="72" t="str">
        <f ca="1">IF(PaymentSchedule[[#This Row],[PMT NO]]&lt;&gt;"",EOMONTH(LoanStartDate,ROW(PaymentSchedule[[#This Row],[PMT NO]])-ROW(PaymentSchedule[[#Headers],[PMT NO]])-2)+DAY(LoanStartDate),"")</f>
        <v/>
      </c>
      <c r="D27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8" s="73" t="str">
        <f ca="1">IF(PaymentSchedule[[#This Row],[PMT NO]]&lt;&gt;"",ScheduledPayment,"")</f>
        <v/>
      </c>
      <c r="F27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73" t="str">
        <f ca="1">IF(PaymentSchedule[[#This Row],[PMT NO]]&lt;&gt;"",PaymentSchedule[[#This Row],[TOTAL PAYMENT]]-PaymentSchedule[[#This Row],[INTEREST]],"")</f>
        <v/>
      </c>
      <c r="I278" s="73" t="str">
        <f ca="1">IF(PaymentSchedule[[#This Row],[PMT NO]]&lt;&gt;"",PaymentSchedule[[#This Row],[BEGINNING BALANCE]]*(InterestRate/PaymentsPerYear),"")</f>
        <v/>
      </c>
      <c r="J27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73" t="str">
        <f ca="1">IF(PaymentSchedule[[#This Row],[PMT NO]]&lt;&gt;"",SUM(INDEX(PaymentSchedule[INTEREST],1,1):PaymentSchedule[[#This Row],[INTEREST]]),"")</f>
        <v/>
      </c>
    </row>
    <row r="279" spans="2:11" x14ac:dyDescent="0.25">
      <c r="B279" s="74" t="str">
        <f ca="1">IF(LoanIsGood,IF(ROW()-ROW(PaymentSchedule[[#Headers],[PMT NO]])&gt;ScheduledNumberOfPayments,"",ROW()-ROW(PaymentSchedule[[#Headers],[PMT NO]])),"")</f>
        <v/>
      </c>
      <c r="C279" s="72" t="str">
        <f ca="1">IF(PaymentSchedule[[#This Row],[PMT NO]]&lt;&gt;"",EOMONTH(LoanStartDate,ROW(PaymentSchedule[[#This Row],[PMT NO]])-ROW(PaymentSchedule[[#Headers],[PMT NO]])-2)+DAY(LoanStartDate),"")</f>
        <v/>
      </c>
      <c r="D27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79" s="73" t="str">
        <f ca="1">IF(PaymentSchedule[[#This Row],[PMT NO]]&lt;&gt;"",ScheduledPayment,"")</f>
        <v/>
      </c>
      <c r="F27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73" t="str">
        <f ca="1">IF(PaymentSchedule[[#This Row],[PMT NO]]&lt;&gt;"",PaymentSchedule[[#This Row],[TOTAL PAYMENT]]-PaymentSchedule[[#This Row],[INTEREST]],"")</f>
        <v/>
      </c>
      <c r="I279" s="73" t="str">
        <f ca="1">IF(PaymentSchedule[[#This Row],[PMT NO]]&lt;&gt;"",PaymentSchedule[[#This Row],[BEGINNING BALANCE]]*(InterestRate/PaymentsPerYear),"")</f>
        <v/>
      </c>
      <c r="J27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73" t="str">
        <f ca="1">IF(PaymentSchedule[[#This Row],[PMT NO]]&lt;&gt;"",SUM(INDEX(PaymentSchedule[INTEREST],1,1):PaymentSchedule[[#This Row],[INTEREST]]),"")</f>
        <v/>
      </c>
    </row>
    <row r="280" spans="2:11" x14ac:dyDescent="0.25">
      <c r="B280" s="74" t="str">
        <f ca="1">IF(LoanIsGood,IF(ROW()-ROW(PaymentSchedule[[#Headers],[PMT NO]])&gt;ScheduledNumberOfPayments,"",ROW()-ROW(PaymentSchedule[[#Headers],[PMT NO]])),"")</f>
        <v/>
      </c>
      <c r="C280" s="72" t="str">
        <f ca="1">IF(PaymentSchedule[[#This Row],[PMT NO]]&lt;&gt;"",EOMONTH(LoanStartDate,ROW(PaymentSchedule[[#This Row],[PMT NO]])-ROW(PaymentSchedule[[#Headers],[PMT NO]])-2)+DAY(LoanStartDate),"")</f>
        <v/>
      </c>
      <c r="D28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0" s="73" t="str">
        <f ca="1">IF(PaymentSchedule[[#This Row],[PMT NO]]&lt;&gt;"",ScheduledPayment,"")</f>
        <v/>
      </c>
      <c r="F28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73" t="str">
        <f ca="1">IF(PaymentSchedule[[#This Row],[PMT NO]]&lt;&gt;"",PaymentSchedule[[#This Row],[TOTAL PAYMENT]]-PaymentSchedule[[#This Row],[INTEREST]],"")</f>
        <v/>
      </c>
      <c r="I280" s="73" t="str">
        <f ca="1">IF(PaymentSchedule[[#This Row],[PMT NO]]&lt;&gt;"",PaymentSchedule[[#This Row],[BEGINNING BALANCE]]*(InterestRate/PaymentsPerYear),"")</f>
        <v/>
      </c>
      <c r="J28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73" t="str">
        <f ca="1">IF(PaymentSchedule[[#This Row],[PMT NO]]&lt;&gt;"",SUM(INDEX(PaymentSchedule[INTEREST],1,1):PaymentSchedule[[#This Row],[INTEREST]]),"")</f>
        <v/>
      </c>
    </row>
    <row r="281" spans="2:11" x14ac:dyDescent="0.25">
      <c r="B281" s="74" t="str">
        <f ca="1">IF(LoanIsGood,IF(ROW()-ROW(PaymentSchedule[[#Headers],[PMT NO]])&gt;ScheduledNumberOfPayments,"",ROW()-ROW(PaymentSchedule[[#Headers],[PMT NO]])),"")</f>
        <v/>
      </c>
      <c r="C281" s="72" t="str">
        <f ca="1">IF(PaymentSchedule[[#This Row],[PMT NO]]&lt;&gt;"",EOMONTH(LoanStartDate,ROW(PaymentSchedule[[#This Row],[PMT NO]])-ROW(PaymentSchedule[[#Headers],[PMT NO]])-2)+DAY(LoanStartDate),"")</f>
        <v/>
      </c>
      <c r="D28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1" s="73" t="str">
        <f ca="1">IF(PaymentSchedule[[#This Row],[PMT NO]]&lt;&gt;"",ScheduledPayment,"")</f>
        <v/>
      </c>
      <c r="F28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73" t="str">
        <f ca="1">IF(PaymentSchedule[[#This Row],[PMT NO]]&lt;&gt;"",PaymentSchedule[[#This Row],[TOTAL PAYMENT]]-PaymentSchedule[[#This Row],[INTEREST]],"")</f>
        <v/>
      </c>
      <c r="I281" s="73" t="str">
        <f ca="1">IF(PaymentSchedule[[#This Row],[PMT NO]]&lt;&gt;"",PaymentSchedule[[#This Row],[BEGINNING BALANCE]]*(InterestRate/PaymentsPerYear),"")</f>
        <v/>
      </c>
      <c r="J28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73" t="str">
        <f ca="1">IF(PaymentSchedule[[#This Row],[PMT NO]]&lt;&gt;"",SUM(INDEX(PaymentSchedule[INTEREST],1,1):PaymentSchedule[[#This Row],[INTEREST]]),"")</f>
        <v/>
      </c>
    </row>
    <row r="282" spans="2:11" x14ac:dyDescent="0.25">
      <c r="B282" s="74" t="str">
        <f ca="1">IF(LoanIsGood,IF(ROW()-ROW(PaymentSchedule[[#Headers],[PMT NO]])&gt;ScheduledNumberOfPayments,"",ROW()-ROW(PaymentSchedule[[#Headers],[PMT NO]])),"")</f>
        <v/>
      </c>
      <c r="C282" s="72" t="str">
        <f ca="1">IF(PaymentSchedule[[#This Row],[PMT NO]]&lt;&gt;"",EOMONTH(LoanStartDate,ROW(PaymentSchedule[[#This Row],[PMT NO]])-ROW(PaymentSchedule[[#Headers],[PMT NO]])-2)+DAY(LoanStartDate),"")</f>
        <v/>
      </c>
      <c r="D28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2" s="73" t="str">
        <f ca="1">IF(PaymentSchedule[[#This Row],[PMT NO]]&lt;&gt;"",ScheduledPayment,"")</f>
        <v/>
      </c>
      <c r="F28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73" t="str">
        <f ca="1">IF(PaymentSchedule[[#This Row],[PMT NO]]&lt;&gt;"",PaymentSchedule[[#This Row],[TOTAL PAYMENT]]-PaymentSchedule[[#This Row],[INTEREST]],"")</f>
        <v/>
      </c>
      <c r="I282" s="73" t="str">
        <f ca="1">IF(PaymentSchedule[[#This Row],[PMT NO]]&lt;&gt;"",PaymentSchedule[[#This Row],[BEGINNING BALANCE]]*(InterestRate/PaymentsPerYear),"")</f>
        <v/>
      </c>
      <c r="J28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73" t="str">
        <f ca="1">IF(PaymentSchedule[[#This Row],[PMT NO]]&lt;&gt;"",SUM(INDEX(PaymentSchedule[INTEREST],1,1):PaymentSchedule[[#This Row],[INTEREST]]),"")</f>
        <v/>
      </c>
    </row>
    <row r="283" spans="2:11" x14ac:dyDescent="0.25">
      <c r="B283" s="74" t="str">
        <f ca="1">IF(LoanIsGood,IF(ROW()-ROW(PaymentSchedule[[#Headers],[PMT NO]])&gt;ScheduledNumberOfPayments,"",ROW()-ROW(PaymentSchedule[[#Headers],[PMT NO]])),"")</f>
        <v/>
      </c>
      <c r="C283" s="72" t="str">
        <f ca="1">IF(PaymentSchedule[[#This Row],[PMT NO]]&lt;&gt;"",EOMONTH(LoanStartDate,ROW(PaymentSchedule[[#This Row],[PMT NO]])-ROW(PaymentSchedule[[#Headers],[PMT NO]])-2)+DAY(LoanStartDate),"")</f>
        <v/>
      </c>
      <c r="D28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3" s="73" t="str">
        <f ca="1">IF(PaymentSchedule[[#This Row],[PMT NO]]&lt;&gt;"",ScheduledPayment,"")</f>
        <v/>
      </c>
      <c r="F28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73" t="str">
        <f ca="1">IF(PaymentSchedule[[#This Row],[PMT NO]]&lt;&gt;"",PaymentSchedule[[#This Row],[TOTAL PAYMENT]]-PaymentSchedule[[#This Row],[INTEREST]],"")</f>
        <v/>
      </c>
      <c r="I283" s="73" t="str">
        <f ca="1">IF(PaymentSchedule[[#This Row],[PMT NO]]&lt;&gt;"",PaymentSchedule[[#This Row],[BEGINNING BALANCE]]*(InterestRate/PaymentsPerYear),"")</f>
        <v/>
      </c>
      <c r="J28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73" t="str">
        <f ca="1">IF(PaymentSchedule[[#This Row],[PMT NO]]&lt;&gt;"",SUM(INDEX(PaymentSchedule[INTEREST],1,1):PaymentSchedule[[#This Row],[INTEREST]]),"")</f>
        <v/>
      </c>
    </row>
    <row r="284" spans="2:11" x14ac:dyDescent="0.25">
      <c r="B284" s="74" t="str">
        <f ca="1">IF(LoanIsGood,IF(ROW()-ROW(PaymentSchedule[[#Headers],[PMT NO]])&gt;ScheduledNumberOfPayments,"",ROW()-ROW(PaymentSchedule[[#Headers],[PMT NO]])),"")</f>
        <v/>
      </c>
      <c r="C284" s="72" t="str">
        <f ca="1">IF(PaymentSchedule[[#This Row],[PMT NO]]&lt;&gt;"",EOMONTH(LoanStartDate,ROW(PaymentSchedule[[#This Row],[PMT NO]])-ROW(PaymentSchedule[[#Headers],[PMT NO]])-2)+DAY(LoanStartDate),"")</f>
        <v/>
      </c>
      <c r="D28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4" s="73" t="str">
        <f ca="1">IF(PaymentSchedule[[#This Row],[PMT NO]]&lt;&gt;"",ScheduledPayment,"")</f>
        <v/>
      </c>
      <c r="F28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73" t="str">
        <f ca="1">IF(PaymentSchedule[[#This Row],[PMT NO]]&lt;&gt;"",PaymentSchedule[[#This Row],[TOTAL PAYMENT]]-PaymentSchedule[[#This Row],[INTEREST]],"")</f>
        <v/>
      </c>
      <c r="I284" s="73" t="str">
        <f ca="1">IF(PaymentSchedule[[#This Row],[PMT NO]]&lt;&gt;"",PaymentSchedule[[#This Row],[BEGINNING BALANCE]]*(InterestRate/PaymentsPerYear),"")</f>
        <v/>
      </c>
      <c r="J28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73" t="str">
        <f ca="1">IF(PaymentSchedule[[#This Row],[PMT NO]]&lt;&gt;"",SUM(INDEX(PaymentSchedule[INTEREST],1,1):PaymentSchedule[[#This Row],[INTEREST]]),"")</f>
        <v/>
      </c>
    </row>
    <row r="285" spans="2:11" x14ac:dyDescent="0.25">
      <c r="B285" s="74" t="str">
        <f ca="1">IF(LoanIsGood,IF(ROW()-ROW(PaymentSchedule[[#Headers],[PMT NO]])&gt;ScheduledNumberOfPayments,"",ROW()-ROW(PaymentSchedule[[#Headers],[PMT NO]])),"")</f>
        <v/>
      </c>
      <c r="C285" s="72" t="str">
        <f ca="1">IF(PaymentSchedule[[#This Row],[PMT NO]]&lt;&gt;"",EOMONTH(LoanStartDate,ROW(PaymentSchedule[[#This Row],[PMT NO]])-ROW(PaymentSchedule[[#Headers],[PMT NO]])-2)+DAY(LoanStartDate),"")</f>
        <v/>
      </c>
      <c r="D28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5" s="73" t="str">
        <f ca="1">IF(PaymentSchedule[[#This Row],[PMT NO]]&lt;&gt;"",ScheduledPayment,"")</f>
        <v/>
      </c>
      <c r="F28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73" t="str">
        <f ca="1">IF(PaymentSchedule[[#This Row],[PMT NO]]&lt;&gt;"",PaymentSchedule[[#This Row],[TOTAL PAYMENT]]-PaymentSchedule[[#This Row],[INTEREST]],"")</f>
        <v/>
      </c>
      <c r="I285" s="73" t="str">
        <f ca="1">IF(PaymentSchedule[[#This Row],[PMT NO]]&lt;&gt;"",PaymentSchedule[[#This Row],[BEGINNING BALANCE]]*(InterestRate/PaymentsPerYear),"")</f>
        <v/>
      </c>
      <c r="J28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73" t="str">
        <f ca="1">IF(PaymentSchedule[[#This Row],[PMT NO]]&lt;&gt;"",SUM(INDEX(PaymentSchedule[INTEREST],1,1):PaymentSchedule[[#This Row],[INTEREST]]),"")</f>
        <v/>
      </c>
    </row>
    <row r="286" spans="2:11" x14ac:dyDescent="0.25">
      <c r="B286" s="74" t="str">
        <f ca="1">IF(LoanIsGood,IF(ROW()-ROW(PaymentSchedule[[#Headers],[PMT NO]])&gt;ScheduledNumberOfPayments,"",ROW()-ROW(PaymentSchedule[[#Headers],[PMT NO]])),"")</f>
        <v/>
      </c>
      <c r="C286" s="72" t="str">
        <f ca="1">IF(PaymentSchedule[[#This Row],[PMT NO]]&lt;&gt;"",EOMONTH(LoanStartDate,ROW(PaymentSchedule[[#This Row],[PMT NO]])-ROW(PaymentSchedule[[#Headers],[PMT NO]])-2)+DAY(LoanStartDate),"")</f>
        <v/>
      </c>
      <c r="D28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6" s="73" t="str">
        <f ca="1">IF(PaymentSchedule[[#This Row],[PMT NO]]&lt;&gt;"",ScheduledPayment,"")</f>
        <v/>
      </c>
      <c r="F28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73" t="str">
        <f ca="1">IF(PaymentSchedule[[#This Row],[PMT NO]]&lt;&gt;"",PaymentSchedule[[#This Row],[TOTAL PAYMENT]]-PaymentSchedule[[#This Row],[INTEREST]],"")</f>
        <v/>
      </c>
      <c r="I286" s="73" t="str">
        <f ca="1">IF(PaymentSchedule[[#This Row],[PMT NO]]&lt;&gt;"",PaymentSchedule[[#This Row],[BEGINNING BALANCE]]*(InterestRate/PaymentsPerYear),"")</f>
        <v/>
      </c>
      <c r="J28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73" t="str">
        <f ca="1">IF(PaymentSchedule[[#This Row],[PMT NO]]&lt;&gt;"",SUM(INDEX(PaymentSchedule[INTEREST],1,1):PaymentSchedule[[#This Row],[INTEREST]]),"")</f>
        <v/>
      </c>
    </row>
    <row r="287" spans="2:11" x14ac:dyDescent="0.25">
      <c r="B287" s="74" t="str">
        <f ca="1">IF(LoanIsGood,IF(ROW()-ROW(PaymentSchedule[[#Headers],[PMT NO]])&gt;ScheduledNumberOfPayments,"",ROW()-ROW(PaymentSchedule[[#Headers],[PMT NO]])),"")</f>
        <v/>
      </c>
      <c r="C287" s="72" t="str">
        <f ca="1">IF(PaymentSchedule[[#This Row],[PMT NO]]&lt;&gt;"",EOMONTH(LoanStartDate,ROW(PaymentSchedule[[#This Row],[PMT NO]])-ROW(PaymentSchedule[[#Headers],[PMT NO]])-2)+DAY(LoanStartDate),"")</f>
        <v/>
      </c>
      <c r="D28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7" s="73" t="str">
        <f ca="1">IF(PaymentSchedule[[#This Row],[PMT NO]]&lt;&gt;"",ScheduledPayment,"")</f>
        <v/>
      </c>
      <c r="F28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73" t="str">
        <f ca="1">IF(PaymentSchedule[[#This Row],[PMT NO]]&lt;&gt;"",PaymentSchedule[[#This Row],[TOTAL PAYMENT]]-PaymentSchedule[[#This Row],[INTEREST]],"")</f>
        <v/>
      </c>
      <c r="I287" s="73" t="str">
        <f ca="1">IF(PaymentSchedule[[#This Row],[PMT NO]]&lt;&gt;"",PaymentSchedule[[#This Row],[BEGINNING BALANCE]]*(InterestRate/PaymentsPerYear),"")</f>
        <v/>
      </c>
      <c r="J28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73" t="str">
        <f ca="1">IF(PaymentSchedule[[#This Row],[PMT NO]]&lt;&gt;"",SUM(INDEX(PaymentSchedule[INTEREST],1,1):PaymentSchedule[[#This Row],[INTEREST]]),"")</f>
        <v/>
      </c>
    </row>
    <row r="288" spans="2:11" x14ac:dyDescent="0.25">
      <c r="B288" s="74" t="str">
        <f ca="1">IF(LoanIsGood,IF(ROW()-ROW(PaymentSchedule[[#Headers],[PMT NO]])&gt;ScheduledNumberOfPayments,"",ROW()-ROW(PaymentSchedule[[#Headers],[PMT NO]])),"")</f>
        <v/>
      </c>
      <c r="C288" s="72" t="str">
        <f ca="1">IF(PaymentSchedule[[#This Row],[PMT NO]]&lt;&gt;"",EOMONTH(LoanStartDate,ROW(PaymentSchedule[[#This Row],[PMT NO]])-ROW(PaymentSchedule[[#Headers],[PMT NO]])-2)+DAY(LoanStartDate),"")</f>
        <v/>
      </c>
      <c r="D28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8" s="73" t="str">
        <f ca="1">IF(PaymentSchedule[[#This Row],[PMT NO]]&lt;&gt;"",ScheduledPayment,"")</f>
        <v/>
      </c>
      <c r="F28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73" t="str">
        <f ca="1">IF(PaymentSchedule[[#This Row],[PMT NO]]&lt;&gt;"",PaymentSchedule[[#This Row],[TOTAL PAYMENT]]-PaymentSchedule[[#This Row],[INTEREST]],"")</f>
        <v/>
      </c>
      <c r="I288" s="73" t="str">
        <f ca="1">IF(PaymentSchedule[[#This Row],[PMT NO]]&lt;&gt;"",PaymentSchedule[[#This Row],[BEGINNING BALANCE]]*(InterestRate/PaymentsPerYear),"")</f>
        <v/>
      </c>
      <c r="J28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73" t="str">
        <f ca="1">IF(PaymentSchedule[[#This Row],[PMT NO]]&lt;&gt;"",SUM(INDEX(PaymentSchedule[INTEREST],1,1):PaymentSchedule[[#This Row],[INTEREST]]),"")</f>
        <v/>
      </c>
    </row>
    <row r="289" spans="2:11" x14ac:dyDescent="0.25">
      <c r="B289" s="74" t="str">
        <f ca="1">IF(LoanIsGood,IF(ROW()-ROW(PaymentSchedule[[#Headers],[PMT NO]])&gt;ScheduledNumberOfPayments,"",ROW()-ROW(PaymentSchedule[[#Headers],[PMT NO]])),"")</f>
        <v/>
      </c>
      <c r="C289" s="72" t="str">
        <f ca="1">IF(PaymentSchedule[[#This Row],[PMT NO]]&lt;&gt;"",EOMONTH(LoanStartDate,ROW(PaymentSchedule[[#This Row],[PMT NO]])-ROW(PaymentSchedule[[#Headers],[PMT NO]])-2)+DAY(LoanStartDate),"")</f>
        <v/>
      </c>
      <c r="D28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89" s="73" t="str">
        <f ca="1">IF(PaymentSchedule[[#This Row],[PMT NO]]&lt;&gt;"",ScheduledPayment,"")</f>
        <v/>
      </c>
      <c r="F28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73" t="str">
        <f ca="1">IF(PaymentSchedule[[#This Row],[PMT NO]]&lt;&gt;"",PaymentSchedule[[#This Row],[TOTAL PAYMENT]]-PaymentSchedule[[#This Row],[INTEREST]],"")</f>
        <v/>
      </c>
      <c r="I289" s="73" t="str">
        <f ca="1">IF(PaymentSchedule[[#This Row],[PMT NO]]&lt;&gt;"",PaymentSchedule[[#This Row],[BEGINNING BALANCE]]*(InterestRate/PaymentsPerYear),"")</f>
        <v/>
      </c>
      <c r="J28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73" t="str">
        <f ca="1">IF(PaymentSchedule[[#This Row],[PMT NO]]&lt;&gt;"",SUM(INDEX(PaymentSchedule[INTEREST],1,1):PaymentSchedule[[#This Row],[INTEREST]]),"")</f>
        <v/>
      </c>
    </row>
    <row r="290" spans="2:11" x14ac:dyDescent="0.25">
      <c r="B290" s="74" t="str">
        <f ca="1">IF(LoanIsGood,IF(ROW()-ROW(PaymentSchedule[[#Headers],[PMT NO]])&gt;ScheduledNumberOfPayments,"",ROW()-ROW(PaymentSchedule[[#Headers],[PMT NO]])),"")</f>
        <v/>
      </c>
      <c r="C290" s="72" t="str">
        <f ca="1">IF(PaymentSchedule[[#This Row],[PMT NO]]&lt;&gt;"",EOMONTH(LoanStartDate,ROW(PaymentSchedule[[#This Row],[PMT NO]])-ROW(PaymentSchedule[[#Headers],[PMT NO]])-2)+DAY(LoanStartDate),"")</f>
        <v/>
      </c>
      <c r="D29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0" s="73" t="str">
        <f ca="1">IF(PaymentSchedule[[#This Row],[PMT NO]]&lt;&gt;"",ScheduledPayment,"")</f>
        <v/>
      </c>
      <c r="F29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73" t="str">
        <f ca="1">IF(PaymentSchedule[[#This Row],[PMT NO]]&lt;&gt;"",PaymentSchedule[[#This Row],[TOTAL PAYMENT]]-PaymentSchedule[[#This Row],[INTEREST]],"")</f>
        <v/>
      </c>
      <c r="I290" s="73" t="str">
        <f ca="1">IF(PaymentSchedule[[#This Row],[PMT NO]]&lt;&gt;"",PaymentSchedule[[#This Row],[BEGINNING BALANCE]]*(InterestRate/PaymentsPerYear),"")</f>
        <v/>
      </c>
      <c r="J29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73" t="str">
        <f ca="1">IF(PaymentSchedule[[#This Row],[PMT NO]]&lt;&gt;"",SUM(INDEX(PaymentSchedule[INTEREST],1,1):PaymentSchedule[[#This Row],[INTEREST]]),"")</f>
        <v/>
      </c>
    </row>
    <row r="291" spans="2:11" x14ac:dyDescent="0.25">
      <c r="B291" s="74" t="str">
        <f ca="1">IF(LoanIsGood,IF(ROW()-ROW(PaymentSchedule[[#Headers],[PMT NO]])&gt;ScheduledNumberOfPayments,"",ROW()-ROW(PaymentSchedule[[#Headers],[PMT NO]])),"")</f>
        <v/>
      </c>
      <c r="C291" s="72" t="str">
        <f ca="1">IF(PaymentSchedule[[#This Row],[PMT NO]]&lt;&gt;"",EOMONTH(LoanStartDate,ROW(PaymentSchedule[[#This Row],[PMT NO]])-ROW(PaymentSchedule[[#Headers],[PMT NO]])-2)+DAY(LoanStartDate),"")</f>
        <v/>
      </c>
      <c r="D29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1" s="73" t="str">
        <f ca="1">IF(PaymentSchedule[[#This Row],[PMT NO]]&lt;&gt;"",ScheduledPayment,"")</f>
        <v/>
      </c>
      <c r="F29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73" t="str">
        <f ca="1">IF(PaymentSchedule[[#This Row],[PMT NO]]&lt;&gt;"",PaymentSchedule[[#This Row],[TOTAL PAYMENT]]-PaymentSchedule[[#This Row],[INTEREST]],"")</f>
        <v/>
      </c>
      <c r="I291" s="73" t="str">
        <f ca="1">IF(PaymentSchedule[[#This Row],[PMT NO]]&lt;&gt;"",PaymentSchedule[[#This Row],[BEGINNING BALANCE]]*(InterestRate/PaymentsPerYear),"")</f>
        <v/>
      </c>
      <c r="J29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73" t="str">
        <f ca="1">IF(PaymentSchedule[[#This Row],[PMT NO]]&lt;&gt;"",SUM(INDEX(PaymentSchedule[INTEREST],1,1):PaymentSchedule[[#This Row],[INTEREST]]),"")</f>
        <v/>
      </c>
    </row>
    <row r="292" spans="2:11" x14ac:dyDescent="0.25">
      <c r="B292" s="74" t="str">
        <f ca="1">IF(LoanIsGood,IF(ROW()-ROW(PaymentSchedule[[#Headers],[PMT NO]])&gt;ScheduledNumberOfPayments,"",ROW()-ROW(PaymentSchedule[[#Headers],[PMT NO]])),"")</f>
        <v/>
      </c>
      <c r="C292" s="72" t="str">
        <f ca="1">IF(PaymentSchedule[[#This Row],[PMT NO]]&lt;&gt;"",EOMONTH(LoanStartDate,ROW(PaymentSchedule[[#This Row],[PMT NO]])-ROW(PaymentSchedule[[#Headers],[PMT NO]])-2)+DAY(LoanStartDate),"")</f>
        <v/>
      </c>
      <c r="D29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2" s="73" t="str">
        <f ca="1">IF(PaymentSchedule[[#This Row],[PMT NO]]&lt;&gt;"",ScheduledPayment,"")</f>
        <v/>
      </c>
      <c r="F29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73" t="str">
        <f ca="1">IF(PaymentSchedule[[#This Row],[PMT NO]]&lt;&gt;"",PaymentSchedule[[#This Row],[TOTAL PAYMENT]]-PaymentSchedule[[#This Row],[INTEREST]],"")</f>
        <v/>
      </c>
      <c r="I292" s="73" t="str">
        <f ca="1">IF(PaymentSchedule[[#This Row],[PMT NO]]&lt;&gt;"",PaymentSchedule[[#This Row],[BEGINNING BALANCE]]*(InterestRate/PaymentsPerYear),"")</f>
        <v/>
      </c>
      <c r="J29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73" t="str">
        <f ca="1">IF(PaymentSchedule[[#This Row],[PMT NO]]&lt;&gt;"",SUM(INDEX(PaymentSchedule[INTEREST],1,1):PaymentSchedule[[#This Row],[INTEREST]]),"")</f>
        <v/>
      </c>
    </row>
    <row r="293" spans="2:11" x14ac:dyDescent="0.25">
      <c r="B293" s="74" t="str">
        <f ca="1">IF(LoanIsGood,IF(ROW()-ROW(PaymentSchedule[[#Headers],[PMT NO]])&gt;ScheduledNumberOfPayments,"",ROW()-ROW(PaymentSchedule[[#Headers],[PMT NO]])),"")</f>
        <v/>
      </c>
      <c r="C293" s="72" t="str">
        <f ca="1">IF(PaymentSchedule[[#This Row],[PMT NO]]&lt;&gt;"",EOMONTH(LoanStartDate,ROW(PaymentSchedule[[#This Row],[PMT NO]])-ROW(PaymentSchedule[[#Headers],[PMT NO]])-2)+DAY(LoanStartDate),"")</f>
        <v/>
      </c>
      <c r="D29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3" s="73" t="str">
        <f ca="1">IF(PaymentSchedule[[#This Row],[PMT NO]]&lt;&gt;"",ScheduledPayment,"")</f>
        <v/>
      </c>
      <c r="F29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73" t="str">
        <f ca="1">IF(PaymentSchedule[[#This Row],[PMT NO]]&lt;&gt;"",PaymentSchedule[[#This Row],[TOTAL PAYMENT]]-PaymentSchedule[[#This Row],[INTEREST]],"")</f>
        <v/>
      </c>
      <c r="I293" s="73" t="str">
        <f ca="1">IF(PaymentSchedule[[#This Row],[PMT NO]]&lt;&gt;"",PaymentSchedule[[#This Row],[BEGINNING BALANCE]]*(InterestRate/PaymentsPerYear),"")</f>
        <v/>
      </c>
      <c r="J29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73" t="str">
        <f ca="1">IF(PaymentSchedule[[#This Row],[PMT NO]]&lt;&gt;"",SUM(INDEX(PaymentSchedule[INTEREST],1,1):PaymentSchedule[[#This Row],[INTEREST]]),"")</f>
        <v/>
      </c>
    </row>
    <row r="294" spans="2:11" x14ac:dyDescent="0.25">
      <c r="B294" s="74" t="str">
        <f ca="1">IF(LoanIsGood,IF(ROW()-ROW(PaymentSchedule[[#Headers],[PMT NO]])&gt;ScheduledNumberOfPayments,"",ROW()-ROW(PaymentSchedule[[#Headers],[PMT NO]])),"")</f>
        <v/>
      </c>
      <c r="C294" s="72" t="str">
        <f ca="1">IF(PaymentSchedule[[#This Row],[PMT NO]]&lt;&gt;"",EOMONTH(LoanStartDate,ROW(PaymentSchedule[[#This Row],[PMT NO]])-ROW(PaymentSchedule[[#Headers],[PMT NO]])-2)+DAY(LoanStartDate),"")</f>
        <v/>
      </c>
      <c r="D29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4" s="73" t="str">
        <f ca="1">IF(PaymentSchedule[[#This Row],[PMT NO]]&lt;&gt;"",ScheduledPayment,"")</f>
        <v/>
      </c>
      <c r="F29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73" t="str">
        <f ca="1">IF(PaymentSchedule[[#This Row],[PMT NO]]&lt;&gt;"",PaymentSchedule[[#This Row],[TOTAL PAYMENT]]-PaymentSchedule[[#This Row],[INTEREST]],"")</f>
        <v/>
      </c>
      <c r="I294" s="73" t="str">
        <f ca="1">IF(PaymentSchedule[[#This Row],[PMT NO]]&lt;&gt;"",PaymentSchedule[[#This Row],[BEGINNING BALANCE]]*(InterestRate/PaymentsPerYear),"")</f>
        <v/>
      </c>
      <c r="J29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73" t="str">
        <f ca="1">IF(PaymentSchedule[[#This Row],[PMT NO]]&lt;&gt;"",SUM(INDEX(PaymentSchedule[INTEREST],1,1):PaymentSchedule[[#This Row],[INTEREST]]),"")</f>
        <v/>
      </c>
    </row>
    <row r="295" spans="2:11" x14ac:dyDescent="0.25">
      <c r="B295" s="74" t="str">
        <f ca="1">IF(LoanIsGood,IF(ROW()-ROW(PaymentSchedule[[#Headers],[PMT NO]])&gt;ScheduledNumberOfPayments,"",ROW()-ROW(PaymentSchedule[[#Headers],[PMT NO]])),"")</f>
        <v/>
      </c>
      <c r="C295" s="72" t="str">
        <f ca="1">IF(PaymentSchedule[[#This Row],[PMT NO]]&lt;&gt;"",EOMONTH(LoanStartDate,ROW(PaymentSchedule[[#This Row],[PMT NO]])-ROW(PaymentSchedule[[#Headers],[PMT NO]])-2)+DAY(LoanStartDate),"")</f>
        <v/>
      </c>
      <c r="D29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5" s="73" t="str">
        <f ca="1">IF(PaymentSchedule[[#This Row],[PMT NO]]&lt;&gt;"",ScheduledPayment,"")</f>
        <v/>
      </c>
      <c r="F29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73" t="str">
        <f ca="1">IF(PaymentSchedule[[#This Row],[PMT NO]]&lt;&gt;"",PaymentSchedule[[#This Row],[TOTAL PAYMENT]]-PaymentSchedule[[#This Row],[INTEREST]],"")</f>
        <v/>
      </c>
      <c r="I295" s="73" t="str">
        <f ca="1">IF(PaymentSchedule[[#This Row],[PMT NO]]&lt;&gt;"",PaymentSchedule[[#This Row],[BEGINNING BALANCE]]*(InterestRate/PaymentsPerYear),"")</f>
        <v/>
      </c>
      <c r="J29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73" t="str">
        <f ca="1">IF(PaymentSchedule[[#This Row],[PMT NO]]&lt;&gt;"",SUM(INDEX(PaymentSchedule[INTEREST],1,1):PaymentSchedule[[#This Row],[INTEREST]]),"")</f>
        <v/>
      </c>
    </row>
    <row r="296" spans="2:11" x14ac:dyDescent="0.25">
      <c r="B296" s="74" t="str">
        <f ca="1">IF(LoanIsGood,IF(ROW()-ROW(PaymentSchedule[[#Headers],[PMT NO]])&gt;ScheduledNumberOfPayments,"",ROW()-ROW(PaymentSchedule[[#Headers],[PMT NO]])),"")</f>
        <v/>
      </c>
      <c r="C296" s="72" t="str">
        <f ca="1">IF(PaymentSchedule[[#This Row],[PMT NO]]&lt;&gt;"",EOMONTH(LoanStartDate,ROW(PaymentSchedule[[#This Row],[PMT NO]])-ROW(PaymentSchedule[[#Headers],[PMT NO]])-2)+DAY(LoanStartDate),"")</f>
        <v/>
      </c>
      <c r="D29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6" s="73" t="str">
        <f ca="1">IF(PaymentSchedule[[#This Row],[PMT NO]]&lt;&gt;"",ScheduledPayment,"")</f>
        <v/>
      </c>
      <c r="F29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73" t="str">
        <f ca="1">IF(PaymentSchedule[[#This Row],[PMT NO]]&lt;&gt;"",PaymentSchedule[[#This Row],[TOTAL PAYMENT]]-PaymentSchedule[[#This Row],[INTEREST]],"")</f>
        <v/>
      </c>
      <c r="I296" s="73" t="str">
        <f ca="1">IF(PaymentSchedule[[#This Row],[PMT NO]]&lt;&gt;"",PaymentSchedule[[#This Row],[BEGINNING BALANCE]]*(InterestRate/PaymentsPerYear),"")</f>
        <v/>
      </c>
      <c r="J29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73" t="str">
        <f ca="1">IF(PaymentSchedule[[#This Row],[PMT NO]]&lt;&gt;"",SUM(INDEX(PaymentSchedule[INTEREST],1,1):PaymentSchedule[[#This Row],[INTEREST]]),"")</f>
        <v/>
      </c>
    </row>
    <row r="297" spans="2:11" x14ac:dyDescent="0.25">
      <c r="B297" s="74" t="str">
        <f ca="1">IF(LoanIsGood,IF(ROW()-ROW(PaymentSchedule[[#Headers],[PMT NO]])&gt;ScheduledNumberOfPayments,"",ROW()-ROW(PaymentSchedule[[#Headers],[PMT NO]])),"")</f>
        <v/>
      </c>
      <c r="C297" s="72" t="str">
        <f ca="1">IF(PaymentSchedule[[#This Row],[PMT NO]]&lt;&gt;"",EOMONTH(LoanStartDate,ROW(PaymentSchedule[[#This Row],[PMT NO]])-ROW(PaymentSchedule[[#Headers],[PMT NO]])-2)+DAY(LoanStartDate),"")</f>
        <v/>
      </c>
      <c r="D29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7" s="73" t="str">
        <f ca="1">IF(PaymentSchedule[[#This Row],[PMT NO]]&lt;&gt;"",ScheduledPayment,"")</f>
        <v/>
      </c>
      <c r="F29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73" t="str">
        <f ca="1">IF(PaymentSchedule[[#This Row],[PMT NO]]&lt;&gt;"",PaymentSchedule[[#This Row],[TOTAL PAYMENT]]-PaymentSchedule[[#This Row],[INTEREST]],"")</f>
        <v/>
      </c>
      <c r="I297" s="73" t="str">
        <f ca="1">IF(PaymentSchedule[[#This Row],[PMT NO]]&lt;&gt;"",PaymentSchedule[[#This Row],[BEGINNING BALANCE]]*(InterestRate/PaymentsPerYear),"")</f>
        <v/>
      </c>
      <c r="J29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73" t="str">
        <f ca="1">IF(PaymentSchedule[[#This Row],[PMT NO]]&lt;&gt;"",SUM(INDEX(PaymentSchedule[INTEREST],1,1):PaymentSchedule[[#This Row],[INTEREST]]),"")</f>
        <v/>
      </c>
    </row>
    <row r="298" spans="2:11" x14ac:dyDescent="0.25">
      <c r="B298" s="74" t="str">
        <f ca="1">IF(LoanIsGood,IF(ROW()-ROW(PaymentSchedule[[#Headers],[PMT NO]])&gt;ScheduledNumberOfPayments,"",ROW()-ROW(PaymentSchedule[[#Headers],[PMT NO]])),"")</f>
        <v/>
      </c>
      <c r="C298" s="72" t="str">
        <f ca="1">IF(PaymentSchedule[[#This Row],[PMT NO]]&lt;&gt;"",EOMONTH(LoanStartDate,ROW(PaymentSchedule[[#This Row],[PMT NO]])-ROW(PaymentSchedule[[#Headers],[PMT NO]])-2)+DAY(LoanStartDate),"")</f>
        <v/>
      </c>
      <c r="D29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8" s="73" t="str">
        <f ca="1">IF(PaymentSchedule[[#This Row],[PMT NO]]&lt;&gt;"",ScheduledPayment,"")</f>
        <v/>
      </c>
      <c r="F29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73" t="str">
        <f ca="1">IF(PaymentSchedule[[#This Row],[PMT NO]]&lt;&gt;"",PaymentSchedule[[#This Row],[TOTAL PAYMENT]]-PaymentSchedule[[#This Row],[INTEREST]],"")</f>
        <v/>
      </c>
      <c r="I298" s="73" t="str">
        <f ca="1">IF(PaymentSchedule[[#This Row],[PMT NO]]&lt;&gt;"",PaymentSchedule[[#This Row],[BEGINNING BALANCE]]*(InterestRate/PaymentsPerYear),"")</f>
        <v/>
      </c>
      <c r="J29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73" t="str">
        <f ca="1">IF(PaymentSchedule[[#This Row],[PMT NO]]&lt;&gt;"",SUM(INDEX(PaymentSchedule[INTEREST],1,1):PaymentSchedule[[#This Row],[INTEREST]]),"")</f>
        <v/>
      </c>
    </row>
    <row r="299" spans="2:11" x14ac:dyDescent="0.25">
      <c r="B299" s="74" t="str">
        <f ca="1">IF(LoanIsGood,IF(ROW()-ROW(PaymentSchedule[[#Headers],[PMT NO]])&gt;ScheduledNumberOfPayments,"",ROW()-ROW(PaymentSchedule[[#Headers],[PMT NO]])),"")</f>
        <v/>
      </c>
      <c r="C299" s="72" t="str">
        <f ca="1">IF(PaymentSchedule[[#This Row],[PMT NO]]&lt;&gt;"",EOMONTH(LoanStartDate,ROW(PaymentSchedule[[#This Row],[PMT NO]])-ROW(PaymentSchedule[[#Headers],[PMT NO]])-2)+DAY(LoanStartDate),"")</f>
        <v/>
      </c>
      <c r="D29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299" s="73" t="str">
        <f ca="1">IF(PaymentSchedule[[#This Row],[PMT NO]]&lt;&gt;"",ScheduledPayment,"")</f>
        <v/>
      </c>
      <c r="F29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73" t="str">
        <f ca="1">IF(PaymentSchedule[[#This Row],[PMT NO]]&lt;&gt;"",PaymentSchedule[[#This Row],[TOTAL PAYMENT]]-PaymentSchedule[[#This Row],[INTEREST]],"")</f>
        <v/>
      </c>
      <c r="I299" s="73" t="str">
        <f ca="1">IF(PaymentSchedule[[#This Row],[PMT NO]]&lt;&gt;"",PaymentSchedule[[#This Row],[BEGINNING BALANCE]]*(InterestRate/PaymentsPerYear),"")</f>
        <v/>
      </c>
      <c r="J29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73" t="str">
        <f ca="1">IF(PaymentSchedule[[#This Row],[PMT NO]]&lt;&gt;"",SUM(INDEX(PaymentSchedule[INTEREST],1,1):PaymentSchedule[[#This Row],[INTEREST]]),"")</f>
        <v/>
      </c>
    </row>
    <row r="300" spans="2:11" x14ac:dyDescent="0.25">
      <c r="B300" s="74" t="str">
        <f ca="1">IF(LoanIsGood,IF(ROW()-ROW(PaymentSchedule[[#Headers],[PMT NO]])&gt;ScheduledNumberOfPayments,"",ROW()-ROW(PaymentSchedule[[#Headers],[PMT NO]])),"")</f>
        <v/>
      </c>
      <c r="C300" s="72" t="str">
        <f ca="1">IF(PaymentSchedule[[#This Row],[PMT NO]]&lt;&gt;"",EOMONTH(LoanStartDate,ROW(PaymentSchedule[[#This Row],[PMT NO]])-ROW(PaymentSchedule[[#Headers],[PMT NO]])-2)+DAY(LoanStartDate),"")</f>
        <v/>
      </c>
      <c r="D30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0" s="73" t="str">
        <f ca="1">IF(PaymentSchedule[[#This Row],[PMT NO]]&lt;&gt;"",ScheduledPayment,"")</f>
        <v/>
      </c>
      <c r="F30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73" t="str">
        <f ca="1">IF(PaymentSchedule[[#This Row],[PMT NO]]&lt;&gt;"",PaymentSchedule[[#This Row],[TOTAL PAYMENT]]-PaymentSchedule[[#This Row],[INTEREST]],"")</f>
        <v/>
      </c>
      <c r="I300" s="73" t="str">
        <f ca="1">IF(PaymentSchedule[[#This Row],[PMT NO]]&lt;&gt;"",PaymentSchedule[[#This Row],[BEGINNING BALANCE]]*(InterestRate/PaymentsPerYear),"")</f>
        <v/>
      </c>
      <c r="J30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73" t="str">
        <f ca="1">IF(PaymentSchedule[[#This Row],[PMT NO]]&lt;&gt;"",SUM(INDEX(PaymentSchedule[INTEREST],1,1):PaymentSchedule[[#This Row],[INTEREST]]),"")</f>
        <v/>
      </c>
    </row>
    <row r="301" spans="2:11" x14ac:dyDescent="0.25">
      <c r="B301" s="74" t="str">
        <f ca="1">IF(LoanIsGood,IF(ROW()-ROW(PaymentSchedule[[#Headers],[PMT NO]])&gt;ScheduledNumberOfPayments,"",ROW()-ROW(PaymentSchedule[[#Headers],[PMT NO]])),"")</f>
        <v/>
      </c>
      <c r="C301" s="72" t="str">
        <f ca="1">IF(PaymentSchedule[[#This Row],[PMT NO]]&lt;&gt;"",EOMONTH(LoanStartDate,ROW(PaymentSchedule[[#This Row],[PMT NO]])-ROW(PaymentSchedule[[#Headers],[PMT NO]])-2)+DAY(LoanStartDate),"")</f>
        <v/>
      </c>
      <c r="D30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1" s="73" t="str">
        <f ca="1">IF(PaymentSchedule[[#This Row],[PMT NO]]&lt;&gt;"",ScheduledPayment,"")</f>
        <v/>
      </c>
      <c r="F30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73" t="str">
        <f ca="1">IF(PaymentSchedule[[#This Row],[PMT NO]]&lt;&gt;"",PaymentSchedule[[#This Row],[TOTAL PAYMENT]]-PaymentSchedule[[#This Row],[INTEREST]],"")</f>
        <v/>
      </c>
      <c r="I301" s="73" t="str">
        <f ca="1">IF(PaymentSchedule[[#This Row],[PMT NO]]&lt;&gt;"",PaymentSchedule[[#This Row],[BEGINNING BALANCE]]*(InterestRate/PaymentsPerYear),"")</f>
        <v/>
      </c>
      <c r="J30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73" t="str">
        <f ca="1">IF(PaymentSchedule[[#This Row],[PMT NO]]&lt;&gt;"",SUM(INDEX(PaymentSchedule[INTEREST],1,1):PaymentSchedule[[#This Row],[INTEREST]]),"")</f>
        <v/>
      </c>
    </row>
    <row r="302" spans="2:11" x14ac:dyDescent="0.25">
      <c r="B302" s="74" t="str">
        <f ca="1">IF(LoanIsGood,IF(ROW()-ROW(PaymentSchedule[[#Headers],[PMT NO]])&gt;ScheduledNumberOfPayments,"",ROW()-ROW(PaymentSchedule[[#Headers],[PMT NO]])),"")</f>
        <v/>
      </c>
      <c r="C302" s="72" t="str">
        <f ca="1">IF(PaymentSchedule[[#This Row],[PMT NO]]&lt;&gt;"",EOMONTH(LoanStartDate,ROW(PaymentSchedule[[#This Row],[PMT NO]])-ROW(PaymentSchedule[[#Headers],[PMT NO]])-2)+DAY(LoanStartDate),"")</f>
        <v/>
      </c>
      <c r="D30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2" s="73" t="str">
        <f ca="1">IF(PaymentSchedule[[#This Row],[PMT NO]]&lt;&gt;"",ScheduledPayment,"")</f>
        <v/>
      </c>
      <c r="F30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73" t="str">
        <f ca="1">IF(PaymentSchedule[[#This Row],[PMT NO]]&lt;&gt;"",PaymentSchedule[[#This Row],[TOTAL PAYMENT]]-PaymentSchedule[[#This Row],[INTEREST]],"")</f>
        <v/>
      </c>
      <c r="I302" s="73" t="str">
        <f ca="1">IF(PaymentSchedule[[#This Row],[PMT NO]]&lt;&gt;"",PaymentSchedule[[#This Row],[BEGINNING BALANCE]]*(InterestRate/PaymentsPerYear),"")</f>
        <v/>
      </c>
      <c r="J30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73" t="str">
        <f ca="1">IF(PaymentSchedule[[#This Row],[PMT NO]]&lt;&gt;"",SUM(INDEX(PaymentSchedule[INTEREST],1,1):PaymentSchedule[[#This Row],[INTEREST]]),"")</f>
        <v/>
      </c>
    </row>
    <row r="303" spans="2:11" x14ac:dyDescent="0.25">
      <c r="B303" s="74" t="str">
        <f ca="1">IF(LoanIsGood,IF(ROW()-ROW(PaymentSchedule[[#Headers],[PMT NO]])&gt;ScheduledNumberOfPayments,"",ROW()-ROW(PaymentSchedule[[#Headers],[PMT NO]])),"")</f>
        <v/>
      </c>
      <c r="C303" s="72" t="str">
        <f ca="1">IF(PaymentSchedule[[#This Row],[PMT NO]]&lt;&gt;"",EOMONTH(LoanStartDate,ROW(PaymentSchedule[[#This Row],[PMT NO]])-ROW(PaymentSchedule[[#Headers],[PMT NO]])-2)+DAY(LoanStartDate),"")</f>
        <v/>
      </c>
      <c r="D30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3" s="73" t="str">
        <f ca="1">IF(PaymentSchedule[[#This Row],[PMT NO]]&lt;&gt;"",ScheduledPayment,"")</f>
        <v/>
      </c>
      <c r="F30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73" t="str">
        <f ca="1">IF(PaymentSchedule[[#This Row],[PMT NO]]&lt;&gt;"",PaymentSchedule[[#This Row],[TOTAL PAYMENT]]-PaymentSchedule[[#This Row],[INTEREST]],"")</f>
        <v/>
      </c>
      <c r="I303" s="73" t="str">
        <f ca="1">IF(PaymentSchedule[[#This Row],[PMT NO]]&lt;&gt;"",PaymentSchedule[[#This Row],[BEGINNING BALANCE]]*(InterestRate/PaymentsPerYear),"")</f>
        <v/>
      </c>
      <c r="J30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73" t="str">
        <f ca="1">IF(PaymentSchedule[[#This Row],[PMT NO]]&lt;&gt;"",SUM(INDEX(PaymentSchedule[INTEREST],1,1):PaymentSchedule[[#This Row],[INTEREST]]),"")</f>
        <v/>
      </c>
    </row>
    <row r="304" spans="2:11" x14ac:dyDescent="0.25">
      <c r="B304" s="74" t="str">
        <f ca="1">IF(LoanIsGood,IF(ROW()-ROW(PaymentSchedule[[#Headers],[PMT NO]])&gt;ScheduledNumberOfPayments,"",ROW()-ROW(PaymentSchedule[[#Headers],[PMT NO]])),"")</f>
        <v/>
      </c>
      <c r="C304" s="72" t="str">
        <f ca="1">IF(PaymentSchedule[[#This Row],[PMT NO]]&lt;&gt;"",EOMONTH(LoanStartDate,ROW(PaymentSchedule[[#This Row],[PMT NO]])-ROW(PaymentSchedule[[#Headers],[PMT NO]])-2)+DAY(LoanStartDate),"")</f>
        <v/>
      </c>
      <c r="D30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4" s="73" t="str">
        <f ca="1">IF(PaymentSchedule[[#This Row],[PMT NO]]&lt;&gt;"",ScheduledPayment,"")</f>
        <v/>
      </c>
      <c r="F30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73" t="str">
        <f ca="1">IF(PaymentSchedule[[#This Row],[PMT NO]]&lt;&gt;"",PaymentSchedule[[#This Row],[TOTAL PAYMENT]]-PaymentSchedule[[#This Row],[INTEREST]],"")</f>
        <v/>
      </c>
      <c r="I304" s="73" t="str">
        <f ca="1">IF(PaymentSchedule[[#This Row],[PMT NO]]&lt;&gt;"",PaymentSchedule[[#This Row],[BEGINNING BALANCE]]*(InterestRate/PaymentsPerYear),"")</f>
        <v/>
      </c>
      <c r="J30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73" t="str">
        <f ca="1">IF(PaymentSchedule[[#This Row],[PMT NO]]&lt;&gt;"",SUM(INDEX(PaymentSchedule[INTEREST],1,1):PaymentSchedule[[#This Row],[INTEREST]]),"")</f>
        <v/>
      </c>
    </row>
    <row r="305" spans="2:11" x14ac:dyDescent="0.25">
      <c r="B305" s="74" t="str">
        <f ca="1">IF(LoanIsGood,IF(ROW()-ROW(PaymentSchedule[[#Headers],[PMT NO]])&gt;ScheduledNumberOfPayments,"",ROW()-ROW(PaymentSchedule[[#Headers],[PMT NO]])),"")</f>
        <v/>
      </c>
      <c r="C305" s="72" t="str">
        <f ca="1">IF(PaymentSchedule[[#This Row],[PMT NO]]&lt;&gt;"",EOMONTH(LoanStartDate,ROW(PaymentSchedule[[#This Row],[PMT NO]])-ROW(PaymentSchedule[[#Headers],[PMT NO]])-2)+DAY(LoanStartDate),"")</f>
        <v/>
      </c>
      <c r="D30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5" s="73" t="str">
        <f ca="1">IF(PaymentSchedule[[#This Row],[PMT NO]]&lt;&gt;"",ScheduledPayment,"")</f>
        <v/>
      </c>
      <c r="F30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73" t="str">
        <f ca="1">IF(PaymentSchedule[[#This Row],[PMT NO]]&lt;&gt;"",PaymentSchedule[[#This Row],[TOTAL PAYMENT]]-PaymentSchedule[[#This Row],[INTEREST]],"")</f>
        <v/>
      </c>
      <c r="I305" s="73" t="str">
        <f ca="1">IF(PaymentSchedule[[#This Row],[PMT NO]]&lt;&gt;"",PaymentSchedule[[#This Row],[BEGINNING BALANCE]]*(InterestRate/PaymentsPerYear),"")</f>
        <v/>
      </c>
      <c r="J30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73" t="str">
        <f ca="1">IF(PaymentSchedule[[#This Row],[PMT NO]]&lt;&gt;"",SUM(INDEX(PaymentSchedule[INTEREST],1,1):PaymentSchedule[[#This Row],[INTEREST]]),"")</f>
        <v/>
      </c>
    </row>
    <row r="306" spans="2:11" x14ac:dyDescent="0.25">
      <c r="B306" s="74" t="str">
        <f ca="1">IF(LoanIsGood,IF(ROW()-ROW(PaymentSchedule[[#Headers],[PMT NO]])&gt;ScheduledNumberOfPayments,"",ROW()-ROW(PaymentSchedule[[#Headers],[PMT NO]])),"")</f>
        <v/>
      </c>
      <c r="C306" s="72" t="str">
        <f ca="1">IF(PaymentSchedule[[#This Row],[PMT NO]]&lt;&gt;"",EOMONTH(LoanStartDate,ROW(PaymentSchedule[[#This Row],[PMT NO]])-ROW(PaymentSchedule[[#Headers],[PMT NO]])-2)+DAY(LoanStartDate),"")</f>
        <v/>
      </c>
      <c r="D30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6" s="73" t="str">
        <f ca="1">IF(PaymentSchedule[[#This Row],[PMT NO]]&lt;&gt;"",ScheduledPayment,"")</f>
        <v/>
      </c>
      <c r="F30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73" t="str">
        <f ca="1">IF(PaymentSchedule[[#This Row],[PMT NO]]&lt;&gt;"",PaymentSchedule[[#This Row],[TOTAL PAYMENT]]-PaymentSchedule[[#This Row],[INTEREST]],"")</f>
        <v/>
      </c>
      <c r="I306" s="73" t="str">
        <f ca="1">IF(PaymentSchedule[[#This Row],[PMT NO]]&lt;&gt;"",PaymentSchedule[[#This Row],[BEGINNING BALANCE]]*(InterestRate/PaymentsPerYear),"")</f>
        <v/>
      </c>
      <c r="J30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73" t="str">
        <f ca="1">IF(PaymentSchedule[[#This Row],[PMT NO]]&lt;&gt;"",SUM(INDEX(PaymentSchedule[INTEREST],1,1):PaymentSchedule[[#This Row],[INTEREST]]),"")</f>
        <v/>
      </c>
    </row>
    <row r="307" spans="2:11" x14ac:dyDescent="0.25">
      <c r="B307" s="74" t="str">
        <f ca="1">IF(LoanIsGood,IF(ROW()-ROW(PaymentSchedule[[#Headers],[PMT NO]])&gt;ScheduledNumberOfPayments,"",ROW()-ROW(PaymentSchedule[[#Headers],[PMT NO]])),"")</f>
        <v/>
      </c>
      <c r="C307" s="72" t="str">
        <f ca="1">IF(PaymentSchedule[[#This Row],[PMT NO]]&lt;&gt;"",EOMONTH(LoanStartDate,ROW(PaymentSchedule[[#This Row],[PMT NO]])-ROW(PaymentSchedule[[#Headers],[PMT NO]])-2)+DAY(LoanStartDate),"")</f>
        <v/>
      </c>
      <c r="D30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7" s="73" t="str">
        <f ca="1">IF(PaymentSchedule[[#This Row],[PMT NO]]&lt;&gt;"",ScheduledPayment,"")</f>
        <v/>
      </c>
      <c r="F30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73" t="str">
        <f ca="1">IF(PaymentSchedule[[#This Row],[PMT NO]]&lt;&gt;"",PaymentSchedule[[#This Row],[TOTAL PAYMENT]]-PaymentSchedule[[#This Row],[INTEREST]],"")</f>
        <v/>
      </c>
      <c r="I307" s="73" t="str">
        <f ca="1">IF(PaymentSchedule[[#This Row],[PMT NO]]&lt;&gt;"",PaymentSchedule[[#This Row],[BEGINNING BALANCE]]*(InterestRate/PaymentsPerYear),"")</f>
        <v/>
      </c>
      <c r="J30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73" t="str">
        <f ca="1">IF(PaymentSchedule[[#This Row],[PMT NO]]&lt;&gt;"",SUM(INDEX(PaymentSchedule[INTEREST],1,1):PaymentSchedule[[#This Row],[INTEREST]]),"")</f>
        <v/>
      </c>
    </row>
    <row r="308" spans="2:11" x14ac:dyDescent="0.25">
      <c r="B308" s="74" t="str">
        <f ca="1">IF(LoanIsGood,IF(ROW()-ROW(PaymentSchedule[[#Headers],[PMT NO]])&gt;ScheduledNumberOfPayments,"",ROW()-ROW(PaymentSchedule[[#Headers],[PMT NO]])),"")</f>
        <v/>
      </c>
      <c r="C308" s="72" t="str">
        <f ca="1">IF(PaymentSchedule[[#This Row],[PMT NO]]&lt;&gt;"",EOMONTH(LoanStartDate,ROW(PaymentSchedule[[#This Row],[PMT NO]])-ROW(PaymentSchedule[[#Headers],[PMT NO]])-2)+DAY(LoanStartDate),"")</f>
        <v/>
      </c>
      <c r="D30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8" s="73" t="str">
        <f ca="1">IF(PaymentSchedule[[#This Row],[PMT NO]]&lt;&gt;"",ScheduledPayment,"")</f>
        <v/>
      </c>
      <c r="F30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73" t="str">
        <f ca="1">IF(PaymentSchedule[[#This Row],[PMT NO]]&lt;&gt;"",PaymentSchedule[[#This Row],[TOTAL PAYMENT]]-PaymentSchedule[[#This Row],[INTEREST]],"")</f>
        <v/>
      </c>
      <c r="I308" s="73" t="str">
        <f ca="1">IF(PaymentSchedule[[#This Row],[PMT NO]]&lt;&gt;"",PaymentSchedule[[#This Row],[BEGINNING BALANCE]]*(InterestRate/PaymentsPerYear),"")</f>
        <v/>
      </c>
      <c r="J30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73" t="str">
        <f ca="1">IF(PaymentSchedule[[#This Row],[PMT NO]]&lt;&gt;"",SUM(INDEX(PaymentSchedule[INTEREST],1,1):PaymentSchedule[[#This Row],[INTEREST]]),"")</f>
        <v/>
      </c>
    </row>
    <row r="309" spans="2:11" x14ac:dyDescent="0.25">
      <c r="B309" s="74" t="str">
        <f ca="1">IF(LoanIsGood,IF(ROW()-ROW(PaymentSchedule[[#Headers],[PMT NO]])&gt;ScheduledNumberOfPayments,"",ROW()-ROW(PaymentSchedule[[#Headers],[PMT NO]])),"")</f>
        <v/>
      </c>
      <c r="C309" s="72" t="str">
        <f ca="1">IF(PaymentSchedule[[#This Row],[PMT NO]]&lt;&gt;"",EOMONTH(LoanStartDate,ROW(PaymentSchedule[[#This Row],[PMT NO]])-ROW(PaymentSchedule[[#Headers],[PMT NO]])-2)+DAY(LoanStartDate),"")</f>
        <v/>
      </c>
      <c r="D30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09" s="73" t="str">
        <f ca="1">IF(PaymentSchedule[[#This Row],[PMT NO]]&lt;&gt;"",ScheduledPayment,"")</f>
        <v/>
      </c>
      <c r="F30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73" t="str">
        <f ca="1">IF(PaymentSchedule[[#This Row],[PMT NO]]&lt;&gt;"",PaymentSchedule[[#This Row],[TOTAL PAYMENT]]-PaymentSchedule[[#This Row],[INTEREST]],"")</f>
        <v/>
      </c>
      <c r="I309" s="73" t="str">
        <f ca="1">IF(PaymentSchedule[[#This Row],[PMT NO]]&lt;&gt;"",PaymentSchedule[[#This Row],[BEGINNING BALANCE]]*(InterestRate/PaymentsPerYear),"")</f>
        <v/>
      </c>
      <c r="J30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73" t="str">
        <f ca="1">IF(PaymentSchedule[[#This Row],[PMT NO]]&lt;&gt;"",SUM(INDEX(PaymentSchedule[INTEREST],1,1):PaymentSchedule[[#This Row],[INTEREST]]),"")</f>
        <v/>
      </c>
    </row>
    <row r="310" spans="2:11" x14ac:dyDescent="0.25">
      <c r="B310" s="74" t="str">
        <f ca="1">IF(LoanIsGood,IF(ROW()-ROW(PaymentSchedule[[#Headers],[PMT NO]])&gt;ScheduledNumberOfPayments,"",ROW()-ROW(PaymentSchedule[[#Headers],[PMT NO]])),"")</f>
        <v/>
      </c>
      <c r="C310" s="72" t="str">
        <f ca="1">IF(PaymentSchedule[[#This Row],[PMT NO]]&lt;&gt;"",EOMONTH(LoanStartDate,ROW(PaymentSchedule[[#This Row],[PMT NO]])-ROW(PaymentSchedule[[#Headers],[PMT NO]])-2)+DAY(LoanStartDate),"")</f>
        <v/>
      </c>
      <c r="D31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0" s="73" t="str">
        <f ca="1">IF(PaymentSchedule[[#This Row],[PMT NO]]&lt;&gt;"",ScheduledPayment,"")</f>
        <v/>
      </c>
      <c r="F31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73" t="str">
        <f ca="1">IF(PaymentSchedule[[#This Row],[PMT NO]]&lt;&gt;"",PaymentSchedule[[#This Row],[TOTAL PAYMENT]]-PaymentSchedule[[#This Row],[INTEREST]],"")</f>
        <v/>
      </c>
      <c r="I310" s="73" t="str">
        <f ca="1">IF(PaymentSchedule[[#This Row],[PMT NO]]&lt;&gt;"",PaymentSchedule[[#This Row],[BEGINNING BALANCE]]*(InterestRate/PaymentsPerYear),"")</f>
        <v/>
      </c>
      <c r="J31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73" t="str">
        <f ca="1">IF(PaymentSchedule[[#This Row],[PMT NO]]&lt;&gt;"",SUM(INDEX(PaymentSchedule[INTEREST],1,1):PaymentSchedule[[#This Row],[INTEREST]]),"")</f>
        <v/>
      </c>
    </row>
    <row r="311" spans="2:11" x14ac:dyDescent="0.25">
      <c r="B311" s="74" t="str">
        <f ca="1">IF(LoanIsGood,IF(ROW()-ROW(PaymentSchedule[[#Headers],[PMT NO]])&gt;ScheduledNumberOfPayments,"",ROW()-ROW(PaymentSchedule[[#Headers],[PMT NO]])),"")</f>
        <v/>
      </c>
      <c r="C311" s="72" t="str">
        <f ca="1">IF(PaymentSchedule[[#This Row],[PMT NO]]&lt;&gt;"",EOMONTH(LoanStartDate,ROW(PaymentSchedule[[#This Row],[PMT NO]])-ROW(PaymentSchedule[[#Headers],[PMT NO]])-2)+DAY(LoanStartDate),"")</f>
        <v/>
      </c>
      <c r="D31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1" s="73" t="str">
        <f ca="1">IF(PaymentSchedule[[#This Row],[PMT NO]]&lt;&gt;"",ScheduledPayment,"")</f>
        <v/>
      </c>
      <c r="F31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73" t="str">
        <f ca="1">IF(PaymentSchedule[[#This Row],[PMT NO]]&lt;&gt;"",PaymentSchedule[[#This Row],[TOTAL PAYMENT]]-PaymentSchedule[[#This Row],[INTEREST]],"")</f>
        <v/>
      </c>
      <c r="I311" s="73" t="str">
        <f ca="1">IF(PaymentSchedule[[#This Row],[PMT NO]]&lt;&gt;"",PaymentSchedule[[#This Row],[BEGINNING BALANCE]]*(InterestRate/PaymentsPerYear),"")</f>
        <v/>
      </c>
      <c r="J31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73" t="str">
        <f ca="1">IF(PaymentSchedule[[#This Row],[PMT NO]]&lt;&gt;"",SUM(INDEX(PaymentSchedule[INTEREST],1,1):PaymentSchedule[[#This Row],[INTEREST]]),"")</f>
        <v/>
      </c>
    </row>
    <row r="312" spans="2:11" x14ac:dyDescent="0.25">
      <c r="B312" s="74" t="str">
        <f ca="1">IF(LoanIsGood,IF(ROW()-ROW(PaymentSchedule[[#Headers],[PMT NO]])&gt;ScheduledNumberOfPayments,"",ROW()-ROW(PaymentSchedule[[#Headers],[PMT NO]])),"")</f>
        <v/>
      </c>
      <c r="C312" s="72" t="str">
        <f ca="1">IF(PaymentSchedule[[#This Row],[PMT NO]]&lt;&gt;"",EOMONTH(LoanStartDate,ROW(PaymentSchedule[[#This Row],[PMT NO]])-ROW(PaymentSchedule[[#Headers],[PMT NO]])-2)+DAY(LoanStartDate),"")</f>
        <v/>
      </c>
      <c r="D31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2" s="73" t="str">
        <f ca="1">IF(PaymentSchedule[[#This Row],[PMT NO]]&lt;&gt;"",ScheduledPayment,"")</f>
        <v/>
      </c>
      <c r="F31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73" t="str">
        <f ca="1">IF(PaymentSchedule[[#This Row],[PMT NO]]&lt;&gt;"",PaymentSchedule[[#This Row],[TOTAL PAYMENT]]-PaymentSchedule[[#This Row],[INTEREST]],"")</f>
        <v/>
      </c>
      <c r="I312" s="73" t="str">
        <f ca="1">IF(PaymentSchedule[[#This Row],[PMT NO]]&lt;&gt;"",PaymentSchedule[[#This Row],[BEGINNING BALANCE]]*(InterestRate/PaymentsPerYear),"")</f>
        <v/>
      </c>
      <c r="J31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73" t="str">
        <f ca="1">IF(PaymentSchedule[[#This Row],[PMT NO]]&lt;&gt;"",SUM(INDEX(PaymentSchedule[INTEREST],1,1):PaymentSchedule[[#This Row],[INTEREST]]),"")</f>
        <v/>
      </c>
    </row>
    <row r="313" spans="2:11" x14ac:dyDescent="0.25">
      <c r="B313" s="74" t="str">
        <f ca="1">IF(LoanIsGood,IF(ROW()-ROW(PaymentSchedule[[#Headers],[PMT NO]])&gt;ScheduledNumberOfPayments,"",ROW()-ROW(PaymentSchedule[[#Headers],[PMT NO]])),"")</f>
        <v/>
      </c>
      <c r="C313" s="72" t="str">
        <f ca="1">IF(PaymentSchedule[[#This Row],[PMT NO]]&lt;&gt;"",EOMONTH(LoanStartDate,ROW(PaymentSchedule[[#This Row],[PMT NO]])-ROW(PaymentSchedule[[#Headers],[PMT NO]])-2)+DAY(LoanStartDate),"")</f>
        <v/>
      </c>
      <c r="D31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3" s="73" t="str">
        <f ca="1">IF(PaymentSchedule[[#This Row],[PMT NO]]&lt;&gt;"",ScheduledPayment,"")</f>
        <v/>
      </c>
      <c r="F31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73" t="str">
        <f ca="1">IF(PaymentSchedule[[#This Row],[PMT NO]]&lt;&gt;"",PaymentSchedule[[#This Row],[TOTAL PAYMENT]]-PaymentSchedule[[#This Row],[INTEREST]],"")</f>
        <v/>
      </c>
      <c r="I313" s="73" t="str">
        <f ca="1">IF(PaymentSchedule[[#This Row],[PMT NO]]&lt;&gt;"",PaymentSchedule[[#This Row],[BEGINNING BALANCE]]*(InterestRate/PaymentsPerYear),"")</f>
        <v/>
      </c>
      <c r="J31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73" t="str">
        <f ca="1">IF(PaymentSchedule[[#This Row],[PMT NO]]&lt;&gt;"",SUM(INDEX(PaymentSchedule[INTEREST],1,1):PaymentSchedule[[#This Row],[INTEREST]]),"")</f>
        <v/>
      </c>
    </row>
    <row r="314" spans="2:11" x14ac:dyDescent="0.25">
      <c r="B314" s="74" t="str">
        <f ca="1">IF(LoanIsGood,IF(ROW()-ROW(PaymentSchedule[[#Headers],[PMT NO]])&gt;ScheduledNumberOfPayments,"",ROW()-ROW(PaymentSchedule[[#Headers],[PMT NO]])),"")</f>
        <v/>
      </c>
      <c r="C314" s="72" t="str">
        <f ca="1">IF(PaymentSchedule[[#This Row],[PMT NO]]&lt;&gt;"",EOMONTH(LoanStartDate,ROW(PaymentSchedule[[#This Row],[PMT NO]])-ROW(PaymentSchedule[[#Headers],[PMT NO]])-2)+DAY(LoanStartDate),"")</f>
        <v/>
      </c>
      <c r="D31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4" s="73" t="str">
        <f ca="1">IF(PaymentSchedule[[#This Row],[PMT NO]]&lt;&gt;"",ScheduledPayment,"")</f>
        <v/>
      </c>
      <c r="F31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73" t="str">
        <f ca="1">IF(PaymentSchedule[[#This Row],[PMT NO]]&lt;&gt;"",PaymentSchedule[[#This Row],[TOTAL PAYMENT]]-PaymentSchedule[[#This Row],[INTEREST]],"")</f>
        <v/>
      </c>
      <c r="I314" s="73" t="str">
        <f ca="1">IF(PaymentSchedule[[#This Row],[PMT NO]]&lt;&gt;"",PaymentSchedule[[#This Row],[BEGINNING BALANCE]]*(InterestRate/PaymentsPerYear),"")</f>
        <v/>
      </c>
      <c r="J31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73" t="str">
        <f ca="1">IF(PaymentSchedule[[#This Row],[PMT NO]]&lt;&gt;"",SUM(INDEX(PaymentSchedule[INTEREST],1,1):PaymentSchedule[[#This Row],[INTEREST]]),"")</f>
        <v/>
      </c>
    </row>
    <row r="315" spans="2:11" x14ac:dyDescent="0.25">
      <c r="B315" s="74" t="str">
        <f ca="1">IF(LoanIsGood,IF(ROW()-ROW(PaymentSchedule[[#Headers],[PMT NO]])&gt;ScheduledNumberOfPayments,"",ROW()-ROW(PaymentSchedule[[#Headers],[PMT NO]])),"")</f>
        <v/>
      </c>
      <c r="C315" s="72" t="str">
        <f ca="1">IF(PaymentSchedule[[#This Row],[PMT NO]]&lt;&gt;"",EOMONTH(LoanStartDate,ROW(PaymentSchedule[[#This Row],[PMT NO]])-ROW(PaymentSchedule[[#Headers],[PMT NO]])-2)+DAY(LoanStartDate),"")</f>
        <v/>
      </c>
      <c r="D31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5" s="73" t="str">
        <f ca="1">IF(PaymentSchedule[[#This Row],[PMT NO]]&lt;&gt;"",ScheduledPayment,"")</f>
        <v/>
      </c>
      <c r="F31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73" t="str">
        <f ca="1">IF(PaymentSchedule[[#This Row],[PMT NO]]&lt;&gt;"",PaymentSchedule[[#This Row],[TOTAL PAYMENT]]-PaymentSchedule[[#This Row],[INTEREST]],"")</f>
        <v/>
      </c>
      <c r="I315" s="73" t="str">
        <f ca="1">IF(PaymentSchedule[[#This Row],[PMT NO]]&lt;&gt;"",PaymentSchedule[[#This Row],[BEGINNING BALANCE]]*(InterestRate/PaymentsPerYear),"")</f>
        <v/>
      </c>
      <c r="J31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73" t="str">
        <f ca="1">IF(PaymentSchedule[[#This Row],[PMT NO]]&lt;&gt;"",SUM(INDEX(PaymentSchedule[INTEREST],1,1):PaymentSchedule[[#This Row],[INTEREST]]),"")</f>
        <v/>
      </c>
    </row>
    <row r="316" spans="2:11" x14ac:dyDescent="0.25">
      <c r="B316" s="74" t="str">
        <f ca="1">IF(LoanIsGood,IF(ROW()-ROW(PaymentSchedule[[#Headers],[PMT NO]])&gt;ScheduledNumberOfPayments,"",ROW()-ROW(PaymentSchedule[[#Headers],[PMT NO]])),"")</f>
        <v/>
      </c>
      <c r="C316" s="72" t="str">
        <f ca="1">IF(PaymentSchedule[[#This Row],[PMT NO]]&lt;&gt;"",EOMONTH(LoanStartDate,ROW(PaymentSchedule[[#This Row],[PMT NO]])-ROW(PaymentSchedule[[#Headers],[PMT NO]])-2)+DAY(LoanStartDate),"")</f>
        <v/>
      </c>
      <c r="D31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6" s="73" t="str">
        <f ca="1">IF(PaymentSchedule[[#This Row],[PMT NO]]&lt;&gt;"",ScheduledPayment,"")</f>
        <v/>
      </c>
      <c r="F31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73" t="str">
        <f ca="1">IF(PaymentSchedule[[#This Row],[PMT NO]]&lt;&gt;"",PaymentSchedule[[#This Row],[TOTAL PAYMENT]]-PaymentSchedule[[#This Row],[INTEREST]],"")</f>
        <v/>
      </c>
      <c r="I316" s="73" t="str">
        <f ca="1">IF(PaymentSchedule[[#This Row],[PMT NO]]&lt;&gt;"",PaymentSchedule[[#This Row],[BEGINNING BALANCE]]*(InterestRate/PaymentsPerYear),"")</f>
        <v/>
      </c>
      <c r="J31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73" t="str">
        <f ca="1">IF(PaymentSchedule[[#This Row],[PMT NO]]&lt;&gt;"",SUM(INDEX(PaymentSchedule[INTEREST],1,1):PaymentSchedule[[#This Row],[INTEREST]]),"")</f>
        <v/>
      </c>
    </row>
    <row r="317" spans="2:11" x14ac:dyDescent="0.25">
      <c r="B317" s="74" t="str">
        <f ca="1">IF(LoanIsGood,IF(ROW()-ROW(PaymentSchedule[[#Headers],[PMT NO]])&gt;ScheduledNumberOfPayments,"",ROW()-ROW(PaymentSchedule[[#Headers],[PMT NO]])),"")</f>
        <v/>
      </c>
      <c r="C317" s="72" t="str">
        <f ca="1">IF(PaymentSchedule[[#This Row],[PMT NO]]&lt;&gt;"",EOMONTH(LoanStartDate,ROW(PaymentSchedule[[#This Row],[PMT NO]])-ROW(PaymentSchedule[[#Headers],[PMT NO]])-2)+DAY(LoanStartDate),"")</f>
        <v/>
      </c>
      <c r="D31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7" s="73" t="str">
        <f ca="1">IF(PaymentSchedule[[#This Row],[PMT NO]]&lt;&gt;"",ScheduledPayment,"")</f>
        <v/>
      </c>
      <c r="F31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73" t="str">
        <f ca="1">IF(PaymentSchedule[[#This Row],[PMT NO]]&lt;&gt;"",PaymentSchedule[[#This Row],[TOTAL PAYMENT]]-PaymentSchedule[[#This Row],[INTEREST]],"")</f>
        <v/>
      </c>
      <c r="I317" s="73" t="str">
        <f ca="1">IF(PaymentSchedule[[#This Row],[PMT NO]]&lt;&gt;"",PaymentSchedule[[#This Row],[BEGINNING BALANCE]]*(InterestRate/PaymentsPerYear),"")</f>
        <v/>
      </c>
      <c r="J31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73" t="str">
        <f ca="1">IF(PaymentSchedule[[#This Row],[PMT NO]]&lt;&gt;"",SUM(INDEX(PaymentSchedule[INTEREST],1,1):PaymentSchedule[[#This Row],[INTEREST]]),"")</f>
        <v/>
      </c>
    </row>
    <row r="318" spans="2:11" x14ac:dyDescent="0.25">
      <c r="B318" s="74" t="str">
        <f ca="1">IF(LoanIsGood,IF(ROW()-ROW(PaymentSchedule[[#Headers],[PMT NO]])&gt;ScheduledNumberOfPayments,"",ROW()-ROW(PaymentSchedule[[#Headers],[PMT NO]])),"")</f>
        <v/>
      </c>
      <c r="C318" s="72" t="str">
        <f ca="1">IF(PaymentSchedule[[#This Row],[PMT NO]]&lt;&gt;"",EOMONTH(LoanStartDate,ROW(PaymentSchedule[[#This Row],[PMT NO]])-ROW(PaymentSchedule[[#Headers],[PMT NO]])-2)+DAY(LoanStartDate),"")</f>
        <v/>
      </c>
      <c r="D31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8" s="73" t="str">
        <f ca="1">IF(PaymentSchedule[[#This Row],[PMT NO]]&lt;&gt;"",ScheduledPayment,"")</f>
        <v/>
      </c>
      <c r="F31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73" t="str">
        <f ca="1">IF(PaymentSchedule[[#This Row],[PMT NO]]&lt;&gt;"",PaymentSchedule[[#This Row],[TOTAL PAYMENT]]-PaymentSchedule[[#This Row],[INTEREST]],"")</f>
        <v/>
      </c>
      <c r="I318" s="73" t="str">
        <f ca="1">IF(PaymentSchedule[[#This Row],[PMT NO]]&lt;&gt;"",PaymentSchedule[[#This Row],[BEGINNING BALANCE]]*(InterestRate/PaymentsPerYear),"")</f>
        <v/>
      </c>
      <c r="J31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73" t="str">
        <f ca="1">IF(PaymentSchedule[[#This Row],[PMT NO]]&lt;&gt;"",SUM(INDEX(PaymentSchedule[INTEREST],1,1):PaymentSchedule[[#This Row],[INTEREST]]),"")</f>
        <v/>
      </c>
    </row>
    <row r="319" spans="2:11" x14ac:dyDescent="0.25">
      <c r="B319" s="74" t="str">
        <f ca="1">IF(LoanIsGood,IF(ROW()-ROW(PaymentSchedule[[#Headers],[PMT NO]])&gt;ScheduledNumberOfPayments,"",ROW()-ROW(PaymentSchedule[[#Headers],[PMT NO]])),"")</f>
        <v/>
      </c>
      <c r="C319" s="72" t="str">
        <f ca="1">IF(PaymentSchedule[[#This Row],[PMT NO]]&lt;&gt;"",EOMONTH(LoanStartDate,ROW(PaymentSchedule[[#This Row],[PMT NO]])-ROW(PaymentSchedule[[#Headers],[PMT NO]])-2)+DAY(LoanStartDate),"")</f>
        <v/>
      </c>
      <c r="D31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19" s="73" t="str">
        <f ca="1">IF(PaymentSchedule[[#This Row],[PMT NO]]&lt;&gt;"",ScheduledPayment,"")</f>
        <v/>
      </c>
      <c r="F31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73" t="str">
        <f ca="1">IF(PaymentSchedule[[#This Row],[PMT NO]]&lt;&gt;"",PaymentSchedule[[#This Row],[TOTAL PAYMENT]]-PaymentSchedule[[#This Row],[INTEREST]],"")</f>
        <v/>
      </c>
      <c r="I319" s="73" t="str">
        <f ca="1">IF(PaymentSchedule[[#This Row],[PMT NO]]&lt;&gt;"",PaymentSchedule[[#This Row],[BEGINNING BALANCE]]*(InterestRate/PaymentsPerYear),"")</f>
        <v/>
      </c>
      <c r="J31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73" t="str">
        <f ca="1">IF(PaymentSchedule[[#This Row],[PMT NO]]&lt;&gt;"",SUM(INDEX(PaymentSchedule[INTEREST],1,1):PaymentSchedule[[#This Row],[INTEREST]]),"")</f>
        <v/>
      </c>
    </row>
    <row r="320" spans="2:11" x14ac:dyDescent="0.25">
      <c r="B320" s="74" t="str">
        <f ca="1">IF(LoanIsGood,IF(ROW()-ROW(PaymentSchedule[[#Headers],[PMT NO]])&gt;ScheduledNumberOfPayments,"",ROW()-ROW(PaymentSchedule[[#Headers],[PMT NO]])),"")</f>
        <v/>
      </c>
      <c r="C320" s="72" t="str">
        <f ca="1">IF(PaymentSchedule[[#This Row],[PMT NO]]&lt;&gt;"",EOMONTH(LoanStartDate,ROW(PaymentSchedule[[#This Row],[PMT NO]])-ROW(PaymentSchedule[[#Headers],[PMT NO]])-2)+DAY(LoanStartDate),"")</f>
        <v/>
      </c>
      <c r="D32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0" s="73" t="str">
        <f ca="1">IF(PaymentSchedule[[#This Row],[PMT NO]]&lt;&gt;"",ScheduledPayment,"")</f>
        <v/>
      </c>
      <c r="F32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73" t="str">
        <f ca="1">IF(PaymentSchedule[[#This Row],[PMT NO]]&lt;&gt;"",PaymentSchedule[[#This Row],[TOTAL PAYMENT]]-PaymentSchedule[[#This Row],[INTEREST]],"")</f>
        <v/>
      </c>
      <c r="I320" s="73" t="str">
        <f ca="1">IF(PaymentSchedule[[#This Row],[PMT NO]]&lt;&gt;"",PaymentSchedule[[#This Row],[BEGINNING BALANCE]]*(InterestRate/PaymentsPerYear),"")</f>
        <v/>
      </c>
      <c r="J32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73" t="str">
        <f ca="1">IF(PaymentSchedule[[#This Row],[PMT NO]]&lt;&gt;"",SUM(INDEX(PaymentSchedule[INTEREST],1,1):PaymentSchedule[[#This Row],[INTEREST]]),"")</f>
        <v/>
      </c>
    </row>
    <row r="321" spans="2:11" x14ac:dyDescent="0.25">
      <c r="B321" s="74" t="str">
        <f ca="1">IF(LoanIsGood,IF(ROW()-ROW(PaymentSchedule[[#Headers],[PMT NO]])&gt;ScheduledNumberOfPayments,"",ROW()-ROW(PaymentSchedule[[#Headers],[PMT NO]])),"")</f>
        <v/>
      </c>
      <c r="C321" s="72" t="str">
        <f ca="1">IF(PaymentSchedule[[#This Row],[PMT NO]]&lt;&gt;"",EOMONTH(LoanStartDate,ROW(PaymentSchedule[[#This Row],[PMT NO]])-ROW(PaymentSchedule[[#Headers],[PMT NO]])-2)+DAY(LoanStartDate),"")</f>
        <v/>
      </c>
      <c r="D32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1" s="73" t="str">
        <f ca="1">IF(PaymentSchedule[[#This Row],[PMT NO]]&lt;&gt;"",ScheduledPayment,"")</f>
        <v/>
      </c>
      <c r="F32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73" t="str">
        <f ca="1">IF(PaymentSchedule[[#This Row],[PMT NO]]&lt;&gt;"",PaymentSchedule[[#This Row],[TOTAL PAYMENT]]-PaymentSchedule[[#This Row],[INTEREST]],"")</f>
        <v/>
      </c>
      <c r="I321" s="73" t="str">
        <f ca="1">IF(PaymentSchedule[[#This Row],[PMT NO]]&lt;&gt;"",PaymentSchedule[[#This Row],[BEGINNING BALANCE]]*(InterestRate/PaymentsPerYear),"")</f>
        <v/>
      </c>
      <c r="J32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73" t="str">
        <f ca="1">IF(PaymentSchedule[[#This Row],[PMT NO]]&lt;&gt;"",SUM(INDEX(PaymentSchedule[INTEREST],1,1):PaymentSchedule[[#This Row],[INTEREST]]),"")</f>
        <v/>
      </c>
    </row>
    <row r="322" spans="2:11" x14ac:dyDescent="0.25">
      <c r="B322" s="74" t="str">
        <f ca="1">IF(LoanIsGood,IF(ROW()-ROW(PaymentSchedule[[#Headers],[PMT NO]])&gt;ScheduledNumberOfPayments,"",ROW()-ROW(PaymentSchedule[[#Headers],[PMT NO]])),"")</f>
        <v/>
      </c>
      <c r="C322" s="72" t="str">
        <f ca="1">IF(PaymentSchedule[[#This Row],[PMT NO]]&lt;&gt;"",EOMONTH(LoanStartDate,ROW(PaymentSchedule[[#This Row],[PMT NO]])-ROW(PaymentSchedule[[#Headers],[PMT NO]])-2)+DAY(LoanStartDate),"")</f>
        <v/>
      </c>
      <c r="D32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2" s="73" t="str">
        <f ca="1">IF(PaymentSchedule[[#This Row],[PMT NO]]&lt;&gt;"",ScheduledPayment,"")</f>
        <v/>
      </c>
      <c r="F32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73" t="str">
        <f ca="1">IF(PaymentSchedule[[#This Row],[PMT NO]]&lt;&gt;"",PaymentSchedule[[#This Row],[TOTAL PAYMENT]]-PaymentSchedule[[#This Row],[INTEREST]],"")</f>
        <v/>
      </c>
      <c r="I322" s="73" t="str">
        <f ca="1">IF(PaymentSchedule[[#This Row],[PMT NO]]&lt;&gt;"",PaymentSchedule[[#This Row],[BEGINNING BALANCE]]*(InterestRate/PaymentsPerYear),"")</f>
        <v/>
      </c>
      <c r="J32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73" t="str">
        <f ca="1">IF(PaymentSchedule[[#This Row],[PMT NO]]&lt;&gt;"",SUM(INDEX(PaymentSchedule[INTEREST],1,1):PaymentSchedule[[#This Row],[INTEREST]]),"")</f>
        <v/>
      </c>
    </row>
    <row r="323" spans="2:11" x14ac:dyDescent="0.25">
      <c r="B323" s="74" t="str">
        <f ca="1">IF(LoanIsGood,IF(ROW()-ROW(PaymentSchedule[[#Headers],[PMT NO]])&gt;ScheduledNumberOfPayments,"",ROW()-ROW(PaymentSchedule[[#Headers],[PMT NO]])),"")</f>
        <v/>
      </c>
      <c r="C323" s="72" t="str">
        <f ca="1">IF(PaymentSchedule[[#This Row],[PMT NO]]&lt;&gt;"",EOMONTH(LoanStartDate,ROW(PaymentSchedule[[#This Row],[PMT NO]])-ROW(PaymentSchedule[[#Headers],[PMT NO]])-2)+DAY(LoanStartDate),"")</f>
        <v/>
      </c>
      <c r="D32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3" s="73" t="str">
        <f ca="1">IF(PaymentSchedule[[#This Row],[PMT NO]]&lt;&gt;"",ScheduledPayment,"")</f>
        <v/>
      </c>
      <c r="F32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73" t="str">
        <f ca="1">IF(PaymentSchedule[[#This Row],[PMT NO]]&lt;&gt;"",PaymentSchedule[[#This Row],[TOTAL PAYMENT]]-PaymentSchedule[[#This Row],[INTEREST]],"")</f>
        <v/>
      </c>
      <c r="I323" s="73" t="str">
        <f ca="1">IF(PaymentSchedule[[#This Row],[PMT NO]]&lt;&gt;"",PaymentSchedule[[#This Row],[BEGINNING BALANCE]]*(InterestRate/PaymentsPerYear),"")</f>
        <v/>
      </c>
      <c r="J32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73" t="str">
        <f ca="1">IF(PaymentSchedule[[#This Row],[PMT NO]]&lt;&gt;"",SUM(INDEX(PaymentSchedule[INTEREST],1,1):PaymentSchedule[[#This Row],[INTEREST]]),"")</f>
        <v/>
      </c>
    </row>
    <row r="324" spans="2:11" x14ac:dyDescent="0.25">
      <c r="B324" s="74" t="str">
        <f ca="1">IF(LoanIsGood,IF(ROW()-ROW(PaymentSchedule[[#Headers],[PMT NO]])&gt;ScheduledNumberOfPayments,"",ROW()-ROW(PaymentSchedule[[#Headers],[PMT NO]])),"")</f>
        <v/>
      </c>
      <c r="C324" s="72" t="str">
        <f ca="1">IF(PaymentSchedule[[#This Row],[PMT NO]]&lt;&gt;"",EOMONTH(LoanStartDate,ROW(PaymentSchedule[[#This Row],[PMT NO]])-ROW(PaymentSchedule[[#Headers],[PMT NO]])-2)+DAY(LoanStartDate),"")</f>
        <v/>
      </c>
      <c r="D32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4" s="73" t="str">
        <f ca="1">IF(PaymentSchedule[[#This Row],[PMT NO]]&lt;&gt;"",ScheduledPayment,"")</f>
        <v/>
      </c>
      <c r="F32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73" t="str">
        <f ca="1">IF(PaymentSchedule[[#This Row],[PMT NO]]&lt;&gt;"",PaymentSchedule[[#This Row],[TOTAL PAYMENT]]-PaymentSchedule[[#This Row],[INTEREST]],"")</f>
        <v/>
      </c>
      <c r="I324" s="73" t="str">
        <f ca="1">IF(PaymentSchedule[[#This Row],[PMT NO]]&lt;&gt;"",PaymentSchedule[[#This Row],[BEGINNING BALANCE]]*(InterestRate/PaymentsPerYear),"")</f>
        <v/>
      </c>
      <c r="J32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73" t="str">
        <f ca="1">IF(PaymentSchedule[[#This Row],[PMT NO]]&lt;&gt;"",SUM(INDEX(PaymentSchedule[INTEREST],1,1):PaymentSchedule[[#This Row],[INTEREST]]),"")</f>
        <v/>
      </c>
    </row>
    <row r="325" spans="2:11" x14ac:dyDescent="0.25">
      <c r="B325" s="74" t="str">
        <f ca="1">IF(LoanIsGood,IF(ROW()-ROW(PaymentSchedule[[#Headers],[PMT NO]])&gt;ScheduledNumberOfPayments,"",ROW()-ROW(PaymentSchedule[[#Headers],[PMT NO]])),"")</f>
        <v/>
      </c>
      <c r="C325" s="72" t="str">
        <f ca="1">IF(PaymentSchedule[[#This Row],[PMT NO]]&lt;&gt;"",EOMONTH(LoanStartDate,ROW(PaymentSchedule[[#This Row],[PMT NO]])-ROW(PaymentSchedule[[#Headers],[PMT NO]])-2)+DAY(LoanStartDate),"")</f>
        <v/>
      </c>
      <c r="D32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5" s="73" t="str">
        <f ca="1">IF(PaymentSchedule[[#This Row],[PMT NO]]&lt;&gt;"",ScheduledPayment,"")</f>
        <v/>
      </c>
      <c r="F32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73" t="str">
        <f ca="1">IF(PaymentSchedule[[#This Row],[PMT NO]]&lt;&gt;"",PaymentSchedule[[#This Row],[TOTAL PAYMENT]]-PaymentSchedule[[#This Row],[INTEREST]],"")</f>
        <v/>
      </c>
      <c r="I325" s="73" t="str">
        <f ca="1">IF(PaymentSchedule[[#This Row],[PMT NO]]&lt;&gt;"",PaymentSchedule[[#This Row],[BEGINNING BALANCE]]*(InterestRate/PaymentsPerYear),"")</f>
        <v/>
      </c>
      <c r="J32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73" t="str">
        <f ca="1">IF(PaymentSchedule[[#This Row],[PMT NO]]&lt;&gt;"",SUM(INDEX(PaymentSchedule[INTEREST],1,1):PaymentSchedule[[#This Row],[INTEREST]]),"")</f>
        <v/>
      </c>
    </row>
    <row r="326" spans="2:11" x14ac:dyDescent="0.25">
      <c r="B326" s="74" t="str">
        <f ca="1">IF(LoanIsGood,IF(ROW()-ROW(PaymentSchedule[[#Headers],[PMT NO]])&gt;ScheduledNumberOfPayments,"",ROW()-ROW(PaymentSchedule[[#Headers],[PMT NO]])),"")</f>
        <v/>
      </c>
      <c r="C326" s="72" t="str">
        <f ca="1">IF(PaymentSchedule[[#This Row],[PMT NO]]&lt;&gt;"",EOMONTH(LoanStartDate,ROW(PaymentSchedule[[#This Row],[PMT NO]])-ROW(PaymentSchedule[[#Headers],[PMT NO]])-2)+DAY(LoanStartDate),"")</f>
        <v/>
      </c>
      <c r="D32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6" s="73" t="str">
        <f ca="1">IF(PaymentSchedule[[#This Row],[PMT NO]]&lt;&gt;"",ScheduledPayment,"")</f>
        <v/>
      </c>
      <c r="F32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73" t="str">
        <f ca="1">IF(PaymentSchedule[[#This Row],[PMT NO]]&lt;&gt;"",PaymentSchedule[[#This Row],[TOTAL PAYMENT]]-PaymentSchedule[[#This Row],[INTEREST]],"")</f>
        <v/>
      </c>
      <c r="I326" s="73" t="str">
        <f ca="1">IF(PaymentSchedule[[#This Row],[PMT NO]]&lt;&gt;"",PaymentSchedule[[#This Row],[BEGINNING BALANCE]]*(InterestRate/PaymentsPerYear),"")</f>
        <v/>
      </c>
      <c r="J32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73" t="str">
        <f ca="1">IF(PaymentSchedule[[#This Row],[PMT NO]]&lt;&gt;"",SUM(INDEX(PaymentSchedule[INTEREST],1,1):PaymentSchedule[[#This Row],[INTEREST]]),"")</f>
        <v/>
      </c>
    </row>
    <row r="327" spans="2:11" x14ac:dyDescent="0.25">
      <c r="B327" s="74" t="str">
        <f ca="1">IF(LoanIsGood,IF(ROW()-ROW(PaymentSchedule[[#Headers],[PMT NO]])&gt;ScheduledNumberOfPayments,"",ROW()-ROW(PaymentSchedule[[#Headers],[PMT NO]])),"")</f>
        <v/>
      </c>
      <c r="C327" s="72" t="str">
        <f ca="1">IF(PaymentSchedule[[#This Row],[PMT NO]]&lt;&gt;"",EOMONTH(LoanStartDate,ROW(PaymentSchedule[[#This Row],[PMT NO]])-ROW(PaymentSchedule[[#Headers],[PMT NO]])-2)+DAY(LoanStartDate),"")</f>
        <v/>
      </c>
      <c r="D32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7" s="73" t="str">
        <f ca="1">IF(PaymentSchedule[[#This Row],[PMT NO]]&lt;&gt;"",ScheduledPayment,"")</f>
        <v/>
      </c>
      <c r="F32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73" t="str">
        <f ca="1">IF(PaymentSchedule[[#This Row],[PMT NO]]&lt;&gt;"",PaymentSchedule[[#This Row],[TOTAL PAYMENT]]-PaymentSchedule[[#This Row],[INTEREST]],"")</f>
        <v/>
      </c>
      <c r="I327" s="73" t="str">
        <f ca="1">IF(PaymentSchedule[[#This Row],[PMT NO]]&lt;&gt;"",PaymentSchedule[[#This Row],[BEGINNING BALANCE]]*(InterestRate/PaymentsPerYear),"")</f>
        <v/>
      </c>
      <c r="J32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73" t="str">
        <f ca="1">IF(PaymentSchedule[[#This Row],[PMT NO]]&lt;&gt;"",SUM(INDEX(PaymentSchedule[INTEREST],1,1):PaymentSchedule[[#This Row],[INTEREST]]),"")</f>
        <v/>
      </c>
    </row>
    <row r="328" spans="2:11" x14ac:dyDescent="0.25">
      <c r="B328" s="74" t="str">
        <f ca="1">IF(LoanIsGood,IF(ROW()-ROW(PaymentSchedule[[#Headers],[PMT NO]])&gt;ScheduledNumberOfPayments,"",ROW()-ROW(PaymentSchedule[[#Headers],[PMT NO]])),"")</f>
        <v/>
      </c>
      <c r="C328" s="72" t="str">
        <f ca="1">IF(PaymentSchedule[[#This Row],[PMT NO]]&lt;&gt;"",EOMONTH(LoanStartDate,ROW(PaymentSchedule[[#This Row],[PMT NO]])-ROW(PaymentSchedule[[#Headers],[PMT NO]])-2)+DAY(LoanStartDate),"")</f>
        <v/>
      </c>
      <c r="D32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8" s="73" t="str">
        <f ca="1">IF(PaymentSchedule[[#This Row],[PMT NO]]&lt;&gt;"",ScheduledPayment,"")</f>
        <v/>
      </c>
      <c r="F32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73" t="str">
        <f ca="1">IF(PaymentSchedule[[#This Row],[PMT NO]]&lt;&gt;"",PaymentSchedule[[#This Row],[TOTAL PAYMENT]]-PaymentSchedule[[#This Row],[INTEREST]],"")</f>
        <v/>
      </c>
      <c r="I328" s="73" t="str">
        <f ca="1">IF(PaymentSchedule[[#This Row],[PMT NO]]&lt;&gt;"",PaymentSchedule[[#This Row],[BEGINNING BALANCE]]*(InterestRate/PaymentsPerYear),"")</f>
        <v/>
      </c>
      <c r="J32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73" t="str">
        <f ca="1">IF(PaymentSchedule[[#This Row],[PMT NO]]&lt;&gt;"",SUM(INDEX(PaymentSchedule[INTEREST],1,1):PaymentSchedule[[#This Row],[INTEREST]]),"")</f>
        <v/>
      </c>
    </row>
    <row r="329" spans="2:11" x14ac:dyDescent="0.25">
      <c r="B329" s="74" t="str">
        <f ca="1">IF(LoanIsGood,IF(ROW()-ROW(PaymentSchedule[[#Headers],[PMT NO]])&gt;ScheduledNumberOfPayments,"",ROW()-ROW(PaymentSchedule[[#Headers],[PMT NO]])),"")</f>
        <v/>
      </c>
      <c r="C329" s="72" t="str">
        <f ca="1">IF(PaymentSchedule[[#This Row],[PMT NO]]&lt;&gt;"",EOMONTH(LoanStartDate,ROW(PaymentSchedule[[#This Row],[PMT NO]])-ROW(PaymentSchedule[[#Headers],[PMT NO]])-2)+DAY(LoanStartDate),"")</f>
        <v/>
      </c>
      <c r="D32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29" s="73" t="str">
        <f ca="1">IF(PaymentSchedule[[#This Row],[PMT NO]]&lt;&gt;"",ScheduledPayment,"")</f>
        <v/>
      </c>
      <c r="F32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73" t="str">
        <f ca="1">IF(PaymentSchedule[[#This Row],[PMT NO]]&lt;&gt;"",PaymentSchedule[[#This Row],[TOTAL PAYMENT]]-PaymentSchedule[[#This Row],[INTEREST]],"")</f>
        <v/>
      </c>
      <c r="I329" s="73" t="str">
        <f ca="1">IF(PaymentSchedule[[#This Row],[PMT NO]]&lt;&gt;"",PaymentSchedule[[#This Row],[BEGINNING BALANCE]]*(InterestRate/PaymentsPerYear),"")</f>
        <v/>
      </c>
      <c r="J32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73" t="str">
        <f ca="1">IF(PaymentSchedule[[#This Row],[PMT NO]]&lt;&gt;"",SUM(INDEX(PaymentSchedule[INTEREST],1,1):PaymentSchedule[[#This Row],[INTEREST]]),"")</f>
        <v/>
      </c>
    </row>
    <row r="330" spans="2:11" x14ac:dyDescent="0.25">
      <c r="B330" s="74" t="str">
        <f ca="1">IF(LoanIsGood,IF(ROW()-ROW(PaymentSchedule[[#Headers],[PMT NO]])&gt;ScheduledNumberOfPayments,"",ROW()-ROW(PaymentSchedule[[#Headers],[PMT NO]])),"")</f>
        <v/>
      </c>
      <c r="C330" s="72" t="str">
        <f ca="1">IF(PaymentSchedule[[#This Row],[PMT NO]]&lt;&gt;"",EOMONTH(LoanStartDate,ROW(PaymentSchedule[[#This Row],[PMT NO]])-ROW(PaymentSchedule[[#Headers],[PMT NO]])-2)+DAY(LoanStartDate),"")</f>
        <v/>
      </c>
      <c r="D33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0" s="73" t="str">
        <f ca="1">IF(PaymentSchedule[[#This Row],[PMT NO]]&lt;&gt;"",ScheduledPayment,"")</f>
        <v/>
      </c>
      <c r="F33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73" t="str">
        <f ca="1">IF(PaymentSchedule[[#This Row],[PMT NO]]&lt;&gt;"",PaymentSchedule[[#This Row],[TOTAL PAYMENT]]-PaymentSchedule[[#This Row],[INTEREST]],"")</f>
        <v/>
      </c>
      <c r="I330" s="73" t="str">
        <f ca="1">IF(PaymentSchedule[[#This Row],[PMT NO]]&lt;&gt;"",PaymentSchedule[[#This Row],[BEGINNING BALANCE]]*(InterestRate/PaymentsPerYear),"")</f>
        <v/>
      </c>
      <c r="J33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73" t="str">
        <f ca="1">IF(PaymentSchedule[[#This Row],[PMT NO]]&lt;&gt;"",SUM(INDEX(PaymentSchedule[INTEREST],1,1):PaymentSchedule[[#This Row],[INTEREST]]),"")</f>
        <v/>
      </c>
    </row>
    <row r="331" spans="2:11" x14ac:dyDescent="0.25">
      <c r="B331" s="74" t="str">
        <f ca="1">IF(LoanIsGood,IF(ROW()-ROW(PaymentSchedule[[#Headers],[PMT NO]])&gt;ScheduledNumberOfPayments,"",ROW()-ROW(PaymentSchedule[[#Headers],[PMT NO]])),"")</f>
        <v/>
      </c>
      <c r="C331" s="72" t="str">
        <f ca="1">IF(PaymentSchedule[[#This Row],[PMT NO]]&lt;&gt;"",EOMONTH(LoanStartDate,ROW(PaymentSchedule[[#This Row],[PMT NO]])-ROW(PaymentSchedule[[#Headers],[PMT NO]])-2)+DAY(LoanStartDate),"")</f>
        <v/>
      </c>
      <c r="D33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1" s="73" t="str">
        <f ca="1">IF(PaymentSchedule[[#This Row],[PMT NO]]&lt;&gt;"",ScheduledPayment,"")</f>
        <v/>
      </c>
      <c r="F33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73" t="str">
        <f ca="1">IF(PaymentSchedule[[#This Row],[PMT NO]]&lt;&gt;"",PaymentSchedule[[#This Row],[TOTAL PAYMENT]]-PaymentSchedule[[#This Row],[INTEREST]],"")</f>
        <v/>
      </c>
      <c r="I331" s="73" t="str">
        <f ca="1">IF(PaymentSchedule[[#This Row],[PMT NO]]&lt;&gt;"",PaymentSchedule[[#This Row],[BEGINNING BALANCE]]*(InterestRate/PaymentsPerYear),"")</f>
        <v/>
      </c>
      <c r="J33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73" t="str">
        <f ca="1">IF(PaymentSchedule[[#This Row],[PMT NO]]&lt;&gt;"",SUM(INDEX(PaymentSchedule[INTEREST],1,1):PaymentSchedule[[#This Row],[INTEREST]]),"")</f>
        <v/>
      </c>
    </row>
    <row r="332" spans="2:11" x14ac:dyDescent="0.25">
      <c r="B332" s="74" t="str">
        <f ca="1">IF(LoanIsGood,IF(ROW()-ROW(PaymentSchedule[[#Headers],[PMT NO]])&gt;ScheduledNumberOfPayments,"",ROW()-ROW(PaymentSchedule[[#Headers],[PMT NO]])),"")</f>
        <v/>
      </c>
      <c r="C332" s="72" t="str">
        <f ca="1">IF(PaymentSchedule[[#This Row],[PMT NO]]&lt;&gt;"",EOMONTH(LoanStartDate,ROW(PaymentSchedule[[#This Row],[PMT NO]])-ROW(PaymentSchedule[[#Headers],[PMT NO]])-2)+DAY(LoanStartDate),"")</f>
        <v/>
      </c>
      <c r="D33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2" s="73" t="str">
        <f ca="1">IF(PaymentSchedule[[#This Row],[PMT NO]]&lt;&gt;"",ScheduledPayment,"")</f>
        <v/>
      </c>
      <c r="F33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73" t="str">
        <f ca="1">IF(PaymentSchedule[[#This Row],[PMT NO]]&lt;&gt;"",PaymentSchedule[[#This Row],[TOTAL PAYMENT]]-PaymentSchedule[[#This Row],[INTEREST]],"")</f>
        <v/>
      </c>
      <c r="I332" s="73" t="str">
        <f ca="1">IF(PaymentSchedule[[#This Row],[PMT NO]]&lt;&gt;"",PaymentSchedule[[#This Row],[BEGINNING BALANCE]]*(InterestRate/PaymentsPerYear),"")</f>
        <v/>
      </c>
      <c r="J33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73" t="str">
        <f ca="1">IF(PaymentSchedule[[#This Row],[PMT NO]]&lt;&gt;"",SUM(INDEX(PaymentSchedule[INTEREST],1,1):PaymentSchedule[[#This Row],[INTEREST]]),"")</f>
        <v/>
      </c>
    </row>
    <row r="333" spans="2:11" x14ac:dyDescent="0.25">
      <c r="B333" s="74" t="str">
        <f ca="1">IF(LoanIsGood,IF(ROW()-ROW(PaymentSchedule[[#Headers],[PMT NO]])&gt;ScheduledNumberOfPayments,"",ROW()-ROW(PaymentSchedule[[#Headers],[PMT NO]])),"")</f>
        <v/>
      </c>
      <c r="C333" s="72" t="str">
        <f ca="1">IF(PaymentSchedule[[#This Row],[PMT NO]]&lt;&gt;"",EOMONTH(LoanStartDate,ROW(PaymentSchedule[[#This Row],[PMT NO]])-ROW(PaymentSchedule[[#Headers],[PMT NO]])-2)+DAY(LoanStartDate),"")</f>
        <v/>
      </c>
      <c r="D33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3" s="73" t="str">
        <f ca="1">IF(PaymentSchedule[[#This Row],[PMT NO]]&lt;&gt;"",ScheduledPayment,"")</f>
        <v/>
      </c>
      <c r="F33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73" t="str">
        <f ca="1">IF(PaymentSchedule[[#This Row],[PMT NO]]&lt;&gt;"",PaymentSchedule[[#This Row],[TOTAL PAYMENT]]-PaymentSchedule[[#This Row],[INTEREST]],"")</f>
        <v/>
      </c>
      <c r="I333" s="73" t="str">
        <f ca="1">IF(PaymentSchedule[[#This Row],[PMT NO]]&lt;&gt;"",PaymentSchedule[[#This Row],[BEGINNING BALANCE]]*(InterestRate/PaymentsPerYear),"")</f>
        <v/>
      </c>
      <c r="J33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73" t="str">
        <f ca="1">IF(PaymentSchedule[[#This Row],[PMT NO]]&lt;&gt;"",SUM(INDEX(PaymentSchedule[INTEREST],1,1):PaymentSchedule[[#This Row],[INTEREST]]),"")</f>
        <v/>
      </c>
    </row>
    <row r="334" spans="2:11" x14ac:dyDescent="0.25">
      <c r="B334" s="74" t="str">
        <f ca="1">IF(LoanIsGood,IF(ROW()-ROW(PaymentSchedule[[#Headers],[PMT NO]])&gt;ScheduledNumberOfPayments,"",ROW()-ROW(PaymentSchedule[[#Headers],[PMT NO]])),"")</f>
        <v/>
      </c>
      <c r="C334" s="72" t="str">
        <f ca="1">IF(PaymentSchedule[[#This Row],[PMT NO]]&lt;&gt;"",EOMONTH(LoanStartDate,ROW(PaymentSchedule[[#This Row],[PMT NO]])-ROW(PaymentSchedule[[#Headers],[PMT NO]])-2)+DAY(LoanStartDate),"")</f>
        <v/>
      </c>
      <c r="D33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4" s="73" t="str">
        <f ca="1">IF(PaymentSchedule[[#This Row],[PMT NO]]&lt;&gt;"",ScheduledPayment,"")</f>
        <v/>
      </c>
      <c r="F33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73" t="str">
        <f ca="1">IF(PaymentSchedule[[#This Row],[PMT NO]]&lt;&gt;"",PaymentSchedule[[#This Row],[TOTAL PAYMENT]]-PaymentSchedule[[#This Row],[INTEREST]],"")</f>
        <v/>
      </c>
      <c r="I334" s="73" t="str">
        <f ca="1">IF(PaymentSchedule[[#This Row],[PMT NO]]&lt;&gt;"",PaymentSchedule[[#This Row],[BEGINNING BALANCE]]*(InterestRate/PaymentsPerYear),"")</f>
        <v/>
      </c>
      <c r="J33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73" t="str">
        <f ca="1">IF(PaymentSchedule[[#This Row],[PMT NO]]&lt;&gt;"",SUM(INDEX(PaymentSchedule[INTEREST],1,1):PaymentSchedule[[#This Row],[INTEREST]]),"")</f>
        <v/>
      </c>
    </row>
    <row r="335" spans="2:11" x14ac:dyDescent="0.25">
      <c r="B335" s="74" t="str">
        <f ca="1">IF(LoanIsGood,IF(ROW()-ROW(PaymentSchedule[[#Headers],[PMT NO]])&gt;ScheduledNumberOfPayments,"",ROW()-ROW(PaymentSchedule[[#Headers],[PMT NO]])),"")</f>
        <v/>
      </c>
      <c r="C335" s="72" t="str">
        <f ca="1">IF(PaymentSchedule[[#This Row],[PMT NO]]&lt;&gt;"",EOMONTH(LoanStartDate,ROW(PaymentSchedule[[#This Row],[PMT NO]])-ROW(PaymentSchedule[[#Headers],[PMT NO]])-2)+DAY(LoanStartDate),"")</f>
        <v/>
      </c>
      <c r="D33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5" s="73" t="str">
        <f ca="1">IF(PaymentSchedule[[#This Row],[PMT NO]]&lt;&gt;"",ScheduledPayment,"")</f>
        <v/>
      </c>
      <c r="F33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73" t="str">
        <f ca="1">IF(PaymentSchedule[[#This Row],[PMT NO]]&lt;&gt;"",PaymentSchedule[[#This Row],[TOTAL PAYMENT]]-PaymentSchedule[[#This Row],[INTEREST]],"")</f>
        <v/>
      </c>
      <c r="I335" s="73" t="str">
        <f ca="1">IF(PaymentSchedule[[#This Row],[PMT NO]]&lt;&gt;"",PaymentSchedule[[#This Row],[BEGINNING BALANCE]]*(InterestRate/PaymentsPerYear),"")</f>
        <v/>
      </c>
      <c r="J33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73" t="str">
        <f ca="1">IF(PaymentSchedule[[#This Row],[PMT NO]]&lt;&gt;"",SUM(INDEX(PaymentSchedule[INTEREST],1,1):PaymentSchedule[[#This Row],[INTEREST]]),"")</f>
        <v/>
      </c>
    </row>
    <row r="336" spans="2:11" x14ac:dyDescent="0.25">
      <c r="B336" s="74" t="str">
        <f ca="1">IF(LoanIsGood,IF(ROW()-ROW(PaymentSchedule[[#Headers],[PMT NO]])&gt;ScheduledNumberOfPayments,"",ROW()-ROW(PaymentSchedule[[#Headers],[PMT NO]])),"")</f>
        <v/>
      </c>
      <c r="C336" s="72" t="str">
        <f ca="1">IF(PaymentSchedule[[#This Row],[PMT NO]]&lt;&gt;"",EOMONTH(LoanStartDate,ROW(PaymentSchedule[[#This Row],[PMT NO]])-ROW(PaymentSchedule[[#Headers],[PMT NO]])-2)+DAY(LoanStartDate),"")</f>
        <v/>
      </c>
      <c r="D33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6" s="73" t="str">
        <f ca="1">IF(PaymentSchedule[[#This Row],[PMT NO]]&lt;&gt;"",ScheduledPayment,"")</f>
        <v/>
      </c>
      <c r="F33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73" t="str">
        <f ca="1">IF(PaymentSchedule[[#This Row],[PMT NO]]&lt;&gt;"",PaymentSchedule[[#This Row],[TOTAL PAYMENT]]-PaymentSchedule[[#This Row],[INTEREST]],"")</f>
        <v/>
      </c>
      <c r="I336" s="73" t="str">
        <f ca="1">IF(PaymentSchedule[[#This Row],[PMT NO]]&lt;&gt;"",PaymentSchedule[[#This Row],[BEGINNING BALANCE]]*(InterestRate/PaymentsPerYear),"")</f>
        <v/>
      </c>
      <c r="J33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73" t="str">
        <f ca="1">IF(PaymentSchedule[[#This Row],[PMT NO]]&lt;&gt;"",SUM(INDEX(PaymentSchedule[INTEREST],1,1):PaymentSchedule[[#This Row],[INTEREST]]),"")</f>
        <v/>
      </c>
    </row>
    <row r="337" spans="2:11" x14ac:dyDescent="0.25">
      <c r="B337" s="74" t="str">
        <f ca="1">IF(LoanIsGood,IF(ROW()-ROW(PaymentSchedule[[#Headers],[PMT NO]])&gt;ScheduledNumberOfPayments,"",ROW()-ROW(PaymentSchedule[[#Headers],[PMT NO]])),"")</f>
        <v/>
      </c>
      <c r="C337" s="72" t="str">
        <f ca="1">IF(PaymentSchedule[[#This Row],[PMT NO]]&lt;&gt;"",EOMONTH(LoanStartDate,ROW(PaymentSchedule[[#This Row],[PMT NO]])-ROW(PaymentSchedule[[#Headers],[PMT NO]])-2)+DAY(LoanStartDate),"")</f>
        <v/>
      </c>
      <c r="D33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7" s="73" t="str">
        <f ca="1">IF(PaymentSchedule[[#This Row],[PMT NO]]&lt;&gt;"",ScheduledPayment,"")</f>
        <v/>
      </c>
      <c r="F33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73" t="str">
        <f ca="1">IF(PaymentSchedule[[#This Row],[PMT NO]]&lt;&gt;"",PaymentSchedule[[#This Row],[TOTAL PAYMENT]]-PaymentSchedule[[#This Row],[INTEREST]],"")</f>
        <v/>
      </c>
      <c r="I337" s="73" t="str">
        <f ca="1">IF(PaymentSchedule[[#This Row],[PMT NO]]&lt;&gt;"",PaymentSchedule[[#This Row],[BEGINNING BALANCE]]*(InterestRate/PaymentsPerYear),"")</f>
        <v/>
      </c>
      <c r="J33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73" t="str">
        <f ca="1">IF(PaymentSchedule[[#This Row],[PMT NO]]&lt;&gt;"",SUM(INDEX(PaymentSchedule[INTEREST],1,1):PaymentSchedule[[#This Row],[INTEREST]]),"")</f>
        <v/>
      </c>
    </row>
    <row r="338" spans="2:11" x14ac:dyDescent="0.25">
      <c r="B338" s="74" t="str">
        <f ca="1">IF(LoanIsGood,IF(ROW()-ROW(PaymentSchedule[[#Headers],[PMT NO]])&gt;ScheduledNumberOfPayments,"",ROW()-ROW(PaymentSchedule[[#Headers],[PMT NO]])),"")</f>
        <v/>
      </c>
      <c r="C338" s="72" t="str">
        <f ca="1">IF(PaymentSchedule[[#This Row],[PMT NO]]&lt;&gt;"",EOMONTH(LoanStartDate,ROW(PaymentSchedule[[#This Row],[PMT NO]])-ROW(PaymentSchedule[[#Headers],[PMT NO]])-2)+DAY(LoanStartDate),"")</f>
        <v/>
      </c>
      <c r="D33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8" s="73" t="str">
        <f ca="1">IF(PaymentSchedule[[#This Row],[PMT NO]]&lt;&gt;"",ScheduledPayment,"")</f>
        <v/>
      </c>
      <c r="F33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73" t="str">
        <f ca="1">IF(PaymentSchedule[[#This Row],[PMT NO]]&lt;&gt;"",PaymentSchedule[[#This Row],[TOTAL PAYMENT]]-PaymentSchedule[[#This Row],[INTEREST]],"")</f>
        <v/>
      </c>
      <c r="I338" s="73" t="str">
        <f ca="1">IF(PaymentSchedule[[#This Row],[PMT NO]]&lt;&gt;"",PaymentSchedule[[#This Row],[BEGINNING BALANCE]]*(InterestRate/PaymentsPerYear),"")</f>
        <v/>
      </c>
      <c r="J33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73" t="str">
        <f ca="1">IF(PaymentSchedule[[#This Row],[PMT NO]]&lt;&gt;"",SUM(INDEX(PaymentSchedule[INTEREST],1,1):PaymentSchedule[[#This Row],[INTEREST]]),"")</f>
        <v/>
      </c>
    </row>
    <row r="339" spans="2:11" x14ac:dyDescent="0.25">
      <c r="B339" s="74" t="str">
        <f ca="1">IF(LoanIsGood,IF(ROW()-ROW(PaymentSchedule[[#Headers],[PMT NO]])&gt;ScheduledNumberOfPayments,"",ROW()-ROW(PaymentSchedule[[#Headers],[PMT NO]])),"")</f>
        <v/>
      </c>
      <c r="C339" s="72" t="str">
        <f ca="1">IF(PaymentSchedule[[#This Row],[PMT NO]]&lt;&gt;"",EOMONTH(LoanStartDate,ROW(PaymentSchedule[[#This Row],[PMT NO]])-ROW(PaymentSchedule[[#Headers],[PMT NO]])-2)+DAY(LoanStartDate),"")</f>
        <v/>
      </c>
      <c r="D33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39" s="73" t="str">
        <f ca="1">IF(PaymentSchedule[[#This Row],[PMT NO]]&lt;&gt;"",ScheduledPayment,"")</f>
        <v/>
      </c>
      <c r="F33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73" t="str">
        <f ca="1">IF(PaymentSchedule[[#This Row],[PMT NO]]&lt;&gt;"",PaymentSchedule[[#This Row],[TOTAL PAYMENT]]-PaymentSchedule[[#This Row],[INTEREST]],"")</f>
        <v/>
      </c>
      <c r="I339" s="73" t="str">
        <f ca="1">IF(PaymentSchedule[[#This Row],[PMT NO]]&lt;&gt;"",PaymentSchedule[[#This Row],[BEGINNING BALANCE]]*(InterestRate/PaymentsPerYear),"")</f>
        <v/>
      </c>
      <c r="J33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73" t="str">
        <f ca="1">IF(PaymentSchedule[[#This Row],[PMT NO]]&lt;&gt;"",SUM(INDEX(PaymentSchedule[INTEREST],1,1):PaymentSchedule[[#This Row],[INTEREST]]),"")</f>
        <v/>
      </c>
    </row>
    <row r="340" spans="2:11" x14ac:dyDescent="0.25">
      <c r="B340" s="74" t="str">
        <f ca="1">IF(LoanIsGood,IF(ROW()-ROW(PaymentSchedule[[#Headers],[PMT NO]])&gt;ScheduledNumberOfPayments,"",ROW()-ROW(PaymentSchedule[[#Headers],[PMT NO]])),"")</f>
        <v/>
      </c>
      <c r="C340" s="72" t="str">
        <f ca="1">IF(PaymentSchedule[[#This Row],[PMT NO]]&lt;&gt;"",EOMONTH(LoanStartDate,ROW(PaymentSchedule[[#This Row],[PMT NO]])-ROW(PaymentSchedule[[#Headers],[PMT NO]])-2)+DAY(LoanStartDate),"")</f>
        <v/>
      </c>
      <c r="D34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0" s="73" t="str">
        <f ca="1">IF(PaymentSchedule[[#This Row],[PMT NO]]&lt;&gt;"",ScheduledPayment,"")</f>
        <v/>
      </c>
      <c r="F34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73" t="str">
        <f ca="1">IF(PaymentSchedule[[#This Row],[PMT NO]]&lt;&gt;"",PaymentSchedule[[#This Row],[TOTAL PAYMENT]]-PaymentSchedule[[#This Row],[INTEREST]],"")</f>
        <v/>
      </c>
      <c r="I340" s="73" t="str">
        <f ca="1">IF(PaymentSchedule[[#This Row],[PMT NO]]&lt;&gt;"",PaymentSchedule[[#This Row],[BEGINNING BALANCE]]*(InterestRate/PaymentsPerYear),"")</f>
        <v/>
      </c>
      <c r="J34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73" t="str">
        <f ca="1">IF(PaymentSchedule[[#This Row],[PMT NO]]&lt;&gt;"",SUM(INDEX(PaymentSchedule[INTEREST],1,1):PaymentSchedule[[#This Row],[INTEREST]]),"")</f>
        <v/>
      </c>
    </row>
    <row r="341" spans="2:11" x14ac:dyDescent="0.25">
      <c r="B341" s="74" t="str">
        <f ca="1">IF(LoanIsGood,IF(ROW()-ROW(PaymentSchedule[[#Headers],[PMT NO]])&gt;ScheduledNumberOfPayments,"",ROW()-ROW(PaymentSchedule[[#Headers],[PMT NO]])),"")</f>
        <v/>
      </c>
      <c r="C341" s="72" t="str">
        <f ca="1">IF(PaymentSchedule[[#This Row],[PMT NO]]&lt;&gt;"",EOMONTH(LoanStartDate,ROW(PaymentSchedule[[#This Row],[PMT NO]])-ROW(PaymentSchedule[[#Headers],[PMT NO]])-2)+DAY(LoanStartDate),"")</f>
        <v/>
      </c>
      <c r="D34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1" s="73" t="str">
        <f ca="1">IF(PaymentSchedule[[#This Row],[PMT NO]]&lt;&gt;"",ScheduledPayment,"")</f>
        <v/>
      </c>
      <c r="F34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73" t="str">
        <f ca="1">IF(PaymentSchedule[[#This Row],[PMT NO]]&lt;&gt;"",PaymentSchedule[[#This Row],[TOTAL PAYMENT]]-PaymentSchedule[[#This Row],[INTEREST]],"")</f>
        <v/>
      </c>
      <c r="I341" s="73" t="str">
        <f ca="1">IF(PaymentSchedule[[#This Row],[PMT NO]]&lt;&gt;"",PaymentSchedule[[#This Row],[BEGINNING BALANCE]]*(InterestRate/PaymentsPerYear),"")</f>
        <v/>
      </c>
      <c r="J34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73" t="str">
        <f ca="1">IF(PaymentSchedule[[#This Row],[PMT NO]]&lt;&gt;"",SUM(INDEX(PaymentSchedule[INTEREST],1,1):PaymentSchedule[[#This Row],[INTEREST]]),"")</f>
        <v/>
      </c>
    </row>
    <row r="342" spans="2:11" x14ac:dyDescent="0.25">
      <c r="B342" s="74" t="str">
        <f ca="1">IF(LoanIsGood,IF(ROW()-ROW(PaymentSchedule[[#Headers],[PMT NO]])&gt;ScheduledNumberOfPayments,"",ROW()-ROW(PaymentSchedule[[#Headers],[PMT NO]])),"")</f>
        <v/>
      </c>
      <c r="C342" s="72" t="str">
        <f ca="1">IF(PaymentSchedule[[#This Row],[PMT NO]]&lt;&gt;"",EOMONTH(LoanStartDate,ROW(PaymentSchedule[[#This Row],[PMT NO]])-ROW(PaymentSchedule[[#Headers],[PMT NO]])-2)+DAY(LoanStartDate),"")</f>
        <v/>
      </c>
      <c r="D34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2" s="73" t="str">
        <f ca="1">IF(PaymentSchedule[[#This Row],[PMT NO]]&lt;&gt;"",ScheduledPayment,"")</f>
        <v/>
      </c>
      <c r="F34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73" t="str">
        <f ca="1">IF(PaymentSchedule[[#This Row],[PMT NO]]&lt;&gt;"",PaymentSchedule[[#This Row],[TOTAL PAYMENT]]-PaymentSchedule[[#This Row],[INTEREST]],"")</f>
        <v/>
      </c>
      <c r="I342" s="73" t="str">
        <f ca="1">IF(PaymentSchedule[[#This Row],[PMT NO]]&lt;&gt;"",PaymentSchedule[[#This Row],[BEGINNING BALANCE]]*(InterestRate/PaymentsPerYear),"")</f>
        <v/>
      </c>
      <c r="J34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73" t="str">
        <f ca="1">IF(PaymentSchedule[[#This Row],[PMT NO]]&lt;&gt;"",SUM(INDEX(PaymentSchedule[INTEREST],1,1):PaymentSchedule[[#This Row],[INTEREST]]),"")</f>
        <v/>
      </c>
    </row>
    <row r="343" spans="2:11" x14ac:dyDescent="0.25">
      <c r="B343" s="74" t="str">
        <f ca="1">IF(LoanIsGood,IF(ROW()-ROW(PaymentSchedule[[#Headers],[PMT NO]])&gt;ScheduledNumberOfPayments,"",ROW()-ROW(PaymentSchedule[[#Headers],[PMT NO]])),"")</f>
        <v/>
      </c>
      <c r="C343" s="72" t="str">
        <f ca="1">IF(PaymentSchedule[[#This Row],[PMT NO]]&lt;&gt;"",EOMONTH(LoanStartDate,ROW(PaymentSchedule[[#This Row],[PMT NO]])-ROW(PaymentSchedule[[#Headers],[PMT NO]])-2)+DAY(LoanStartDate),"")</f>
        <v/>
      </c>
      <c r="D34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3" s="73" t="str">
        <f ca="1">IF(PaymentSchedule[[#This Row],[PMT NO]]&lt;&gt;"",ScheduledPayment,"")</f>
        <v/>
      </c>
      <c r="F34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73" t="str">
        <f ca="1">IF(PaymentSchedule[[#This Row],[PMT NO]]&lt;&gt;"",PaymentSchedule[[#This Row],[TOTAL PAYMENT]]-PaymentSchedule[[#This Row],[INTEREST]],"")</f>
        <v/>
      </c>
      <c r="I343" s="73" t="str">
        <f ca="1">IF(PaymentSchedule[[#This Row],[PMT NO]]&lt;&gt;"",PaymentSchedule[[#This Row],[BEGINNING BALANCE]]*(InterestRate/PaymentsPerYear),"")</f>
        <v/>
      </c>
      <c r="J34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73" t="str">
        <f ca="1">IF(PaymentSchedule[[#This Row],[PMT NO]]&lt;&gt;"",SUM(INDEX(PaymentSchedule[INTEREST],1,1):PaymentSchedule[[#This Row],[INTEREST]]),"")</f>
        <v/>
      </c>
    </row>
    <row r="344" spans="2:11" x14ac:dyDescent="0.25">
      <c r="B344" s="74" t="str">
        <f ca="1">IF(LoanIsGood,IF(ROW()-ROW(PaymentSchedule[[#Headers],[PMT NO]])&gt;ScheduledNumberOfPayments,"",ROW()-ROW(PaymentSchedule[[#Headers],[PMT NO]])),"")</f>
        <v/>
      </c>
      <c r="C344" s="72" t="str">
        <f ca="1">IF(PaymentSchedule[[#This Row],[PMT NO]]&lt;&gt;"",EOMONTH(LoanStartDate,ROW(PaymentSchedule[[#This Row],[PMT NO]])-ROW(PaymentSchedule[[#Headers],[PMT NO]])-2)+DAY(LoanStartDate),"")</f>
        <v/>
      </c>
      <c r="D34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4" s="73" t="str">
        <f ca="1">IF(PaymentSchedule[[#This Row],[PMT NO]]&lt;&gt;"",ScheduledPayment,"")</f>
        <v/>
      </c>
      <c r="F34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73" t="str">
        <f ca="1">IF(PaymentSchedule[[#This Row],[PMT NO]]&lt;&gt;"",PaymentSchedule[[#This Row],[TOTAL PAYMENT]]-PaymentSchedule[[#This Row],[INTEREST]],"")</f>
        <v/>
      </c>
      <c r="I344" s="73" t="str">
        <f ca="1">IF(PaymentSchedule[[#This Row],[PMT NO]]&lt;&gt;"",PaymentSchedule[[#This Row],[BEGINNING BALANCE]]*(InterestRate/PaymentsPerYear),"")</f>
        <v/>
      </c>
      <c r="J34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73" t="str">
        <f ca="1">IF(PaymentSchedule[[#This Row],[PMT NO]]&lt;&gt;"",SUM(INDEX(PaymentSchedule[INTEREST],1,1):PaymentSchedule[[#This Row],[INTEREST]]),"")</f>
        <v/>
      </c>
    </row>
    <row r="345" spans="2:11" x14ac:dyDescent="0.25">
      <c r="B345" s="74" t="str">
        <f ca="1">IF(LoanIsGood,IF(ROW()-ROW(PaymentSchedule[[#Headers],[PMT NO]])&gt;ScheduledNumberOfPayments,"",ROW()-ROW(PaymentSchedule[[#Headers],[PMT NO]])),"")</f>
        <v/>
      </c>
      <c r="C345" s="72" t="str">
        <f ca="1">IF(PaymentSchedule[[#This Row],[PMT NO]]&lt;&gt;"",EOMONTH(LoanStartDate,ROW(PaymentSchedule[[#This Row],[PMT NO]])-ROW(PaymentSchedule[[#Headers],[PMT NO]])-2)+DAY(LoanStartDate),"")</f>
        <v/>
      </c>
      <c r="D34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5" s="73" t="str">
        <f ca="1">IF(PaymentSchedule[[#This Row],[PMT NO]]&lt;&gt;"",ScheduledPayment,"")</f>
        <v/>
      </c>
      <c r="F34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73" t="str">
        <f ca="1">IF(PaymentSchedule[[#This Row],[PMT NO]]&lt;&gt;"",PaymentSchedule[[#This Row],[TOTAL PAYMENT]]-PaymentSchedule[[#This Row],[INTEREST]],"")</f>
        <v/>
      </c>
      <c r="I345" s="73" t="str">
        <f ca="1">IF(PaymentSchedule[[#This Row],[PMT NO]]&lt;&gt;"",PaymentSchedule[[#This Row],[BEGINNING BALANCE]]*(InterestRate/PaymentsPerYear),"")</f>
        <v/>
      </c>
      <c r="J34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73" t="str">
        <f ca="1">IF(PaymentSchedule[[#This Row],[PMT NO]]&lt;&gt;"",SUM(INDEX(PaymentSchedule[INTEREST],1,1):PaymentSchedule[[#This Row],[INTEREST]]),"")</f>
        <v/>
      </c>
    </row>
    <row r="346" spans="2:11" x14ac:dyDescent="0.25">
      <c r="B346" s="74" t="str">
        <f ca="1">IF(LoanIsGood,IF(ROW()-ROW(PaymentSchedule[[#Headers],[PMT NO]])&gt;ScheduledNumberOfPayments,"",ROW()-ROW(PaymentSchedule[[#Headers],[PMT NO]])),"")</f>
        <v/>
      </c>
      <c r="C346" s="72" t="str">
        <f ca="1">IF(PaymentSchedule[[#This Row],[PMT NO]]&lt;&gt;"",EOMONTH(LoanStartDate,ROW(PaymentSchedule[[#This Row],[PMT NO]])-ROW(PaymentSchedule[[#Headers],[PMT NO]])-2)+DAY(LoanStartDate),"")</f>
        <v/>
      </c>
      <c r="D34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6" s="73" t="str">
        <f ca="1">IF(PaymentSchedule[[#This Row],[PMT NO]]&lt;&gt;"",ScheduledPayment,"")</f>
        <v/>
      </c>
      <c r="F34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73" t="str">
        <f ca="1">IF(PaymentSchedule[[#This Row],[PMT NO]]&lt;&gt;"",PaymentSchedule[[#This Row],[TOTAL PAYMENT]]-PaymentSchedule[[#This Row],[INTEREST]],"")</f>
        <v/>
      </c>
      <c r="I346" s="73" t="str">
        <f ca="1">IF(PaymentSchedule[[#This Row],[PMT NO]]&lt;&gt;"",PaymentSchedule[[#This Row],[BEGINNING BALANCE]]*(InterestRate/PaymentsPerYear),"")</f>
        <v/>
      </c>
      <c r="J34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73" t="str">
        <f ca="1">IF(PaymentSchedule[[#This Row],[PMT NO]]&lt;&gt;"",SUM(INDEX(PaymentSchedule[INTEREST],1,1):PaymentSchedule[[#This Row],[INTEREST]]),"")</f>
        <v/>
      </c>
    </row>
    <row r="347" spans="2:11" x14ac:dyDescent="0.25">
      <c r="B347" s="74" t="str">
        <f ca="1">IF(LoanIsGood,IF(ROW()-ROW(PaymentSchedule[[#Headers],[PMT NO]])&gt;ScheduledNumberOfPayments,"",ROW()-ROW(PaymentSchedule[[#Headers],[PMT NO]])),"")</f>
        <v/>
      </c>
      <c r="C347" s="72" t="str">
        <f ca="1">IF(PaymentSchedule[[#This Row],[PMT NO]]&lt;&gt;"",EOMONTH(LoanStartDate,ROW(PaymentSchedule[[#This Row],[PMT NO]])-ROW(PaymentSchedule[[#Headers],[PMT NO]])-2)+DAY(LoanStartDate),"")</f>
        <v/>
      </c>
      <c r="D34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7" s="73" t="str">
        <f ca="1">IF(PaymentSchedule[[#This Row],[PMT NO]]&lt;&gt;"",ScheduledPayment,"")</f>
        <v/>
      </c>
      <c r="F34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73" t="str">
        <f ca="1">IF(PaymentSchedule[[#This Row],[PMT NO]]&lt;&gt;"",PaymentSchedule[[#This Row],[TOTAL PAYMENT]]-PaymentSchedule[[#This Row],[INTEREST]],"")</f>
        <v/>
      </c>
      <c r="I347" s="73" t="str">
        <f ca="1">IF(PaymentSchedule[[#This Row],[PMT NO]]&lt;&gt;"",PaymentSchedule[[#This Row],[BEGINNING BALANCE]]*(InterestRate/PaymentsPerYear),"")</f>
        <v/>
      </c>
      <c r="J34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73" t="str">
        <f ca="1">IF(PaymentSchedule[[#This Row],[PMT NO]]&lt;&gt;"",SUM(INDEX(PaymentSchedule[INTEREST],1,1):PaymentSchedule[[#This Row],[INTEREST]]),"")</f>
        <v/>
      </c>
    </row>
    <row r="348" spans="2:11" x14ac:dyDescent="0.25">
      <c r="B348" s="74" t="str">
        <f ca="1">IF(LoanIsGood,IF(ROW()-ROW(PaymentSchedule[[#Headers],[PMT NO]])&gt;ScheduledNumberOfPayments,"",ROW()-ROW(PaymentSchedule[[#Headers],[PMT NO]])),"")</f>
        <v/>
      </c>
      <c r="C348" s="72" t="str">
        <f ca="1">IF(PaymentSchedule[[#This Row],[PMT NO]]&lt;&gt;"",EOMONTH(LoanStartDate,ROW(PaymentSchedule[[#This Row],[PMT NO]])-ROW(PaymentSchedule[[#Headers],[PMT NO]])-2)+DAY(LoanStartDate),"")</f>
        <v/>
      </c>
      <c r="D34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8" s="73" t="str">
        <f ca="1">IF(PaymentSchedule[[#This Row],[PMT NO]]&lt;&gt;"",ScheduledPayment,"")</f>
        <v/>
      </c>
      <c r="F34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73" t="str">
        <f ca="1">IF(PaymentSchedule[[#This Row],[PMT NO]]&lt;&gt;"",PaymentSchedule[[#This Row],[TOTAL PAYMENT]]-PaymentSchedule[[#This Row],[INTEREST]],"")</f>
        <v/>
      </c>
      <c r="I348" s="73" t="str">
        <f ca="1">IF(PaymentSchedule[[#This Row],[PMT NO]]&lt;&gt;"",PaymentSchedule[[#This Row],[BEGINNING BALANCE]]*(InterestRate/PaymentsPerYear),"")</f>
        <v/>
      </c>
      <c r="J34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73" t="str">
        <f ca="1">IF(PaymentSchedule[[#This Row],[PMT NO]]&lt;&gt;"",SUM(INDEX(PaymentSchedule[INTEREST],1,1):PaymentSchedule[[#This Row],[INTEREST]]),"")</f>
        <v/>
      </c>
    </row>
    <row r="349" spans="2:11" x14ac:dyDescent="0.25">
      <c r="B349" s="74" t="str">
        <f ca="1">IF(LoanIsGood,IF(ROW()-ROW(PaymentSchedule[[#Headers],[PMT NO]])&gt;ScheduledNumberOfPayments,"",ROW()-ROW(PaymentSchedule[[#Headers],[PMT NO]])),"")</f>
        <v/>
      </c>
      <c r="C349" s="72" t="str">
        <f ca="1">IF(PaymentSchedule[[#This Row],[PMT NO]]&lt;&gt;"",EOMONTH(LoanStartDate,ROW(PaymentSchedule[[#This Row],[PMT NO]])-ROW(PaymentSchedule[[#Headers],[PMT NO]])-2)+DAY(LoanStartDate),"")</f>
        <v/>
      </c>
      <c r="D34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49" s="73" t="str">
        <f ca="1">IF(PaymentSchedule[[#This Row],[PMT NO]]&lt;&gt;"",ScheduledPayment,"")</f>
        <v/>
      </c>
      <c r="F34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73" t="str">
        <f ca="1">IF(PaymentSchedule[[#This Row],[PMT NO]]&lt;&gt;"",PaymentSchedule[[#This Row],[TOTAL PAYMENT]]-PaymentSchedule[[#This Row],[INTEREST]],"")</f>
        <v/>
      </c>
      <c r="I349" s="73" t="str">
        <f ca="1">IF(PaymentSchedule[[#This Row],[PMT NO]]&lt;&gt;"",PaymentSchedule[[#This Row],[BEGINNING BALANCE]]*(InterestRate/PaymentsPerYear),"")</f>
        <v/>
      </c>
      <c r="J34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73" t="str">
        <f ca="1">IF(PaymentSchedule[[#This Row],[PMT NO]]&lt;&gt;"",SUM(INDEX(PaymentSchedule[INTEREST],1,1):PaymentSchedule[[#This Row],[INTEREST]]),"")</f>
        <v/>
      </c>
    </row>
    <row r="350" spans="2:11" x14ac:dyDescent="0.25">
      <c r="B350" s="74" t="str">
        <f ca="1">IF(LoanIsGood,IF(ROW()-ROW(PaymentSchedule[[#Headers],[PMT NO]])&gt;ScheduledNumberOfPayments,"",ROW()-ROW(PaymentSchedule[[#Headers],[PMT NO]])),"")</f>
        <v/>
      </c>
      <c r="C350" s="72" t="str">
        <f ca="1">IF(PaymentSchedule[[#This Row],[PMT NO]]&lt;&gt;"",EOMONTH(LoanStartDate,ROW(PaymentSchedule[[#This Row],[PMT NO]])-ROW(PaymentSchedule[[#Headers],[PMT NO]])-2)+DAY(LoanStartDate),"")</f>
        <v/>
      </c>
      <c r="D35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0" s="73" t="str">
        <f ca="1">IF(PaymentSchedule[[#This Row],[PMT NO]]&lt;&gt;"",ScheduledPayment,"")</f>
        <v/>
      </c>
      <c r="F35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73" t="str">
        <f ca="1">IF(PaymentSchedule[[#This Row],[PMT NO]]&lt;&gt;"",PaymentSchedule[[#This Row],[TOTAL PAYMENT]]-PaymentSchedule[[#This Row],[INTEREST]],"")</f>
        <v/>
      </c>
      <c r="I350" s="73" t="str">
        <f ca="1">IF(PaymentSchedule[[#This Row],[PMT NO]]&lt;&gt;"",PaymentSchedule[[#This Row],[BEGINNING BALANCE]]*(InterestRate/PaymentsPerYear),"")</f>
        <v/>
      </c>
      <c r="J35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73" t="str">
        <f ca="1">IF(PaymentSchedule[[#This Row],[PMT NO]]&lt;&gt;"",SUM(INDEX(PaymentSchedule[INTEREST],1,1):PaymentSchedule[[#This Row],[INTEREST]]),"")</f>
        <v/>
      </c>
    </row>
    <row r="351" spans="2:11" x14ac:dyDescent="0.25">
      <c r="B351" s="74" t="str">
        <f ca="1">IF(LoanIsGood,IF(ROW()-ROW(PaymentSchedule[[#Headers],[PMT NO]])&gt;ScheduledNumberOfPayments,"",ROW()-ROW(PaymentSchedule[[#Headers],[PMT NO]])),"")</f>
        <v/>
      </c>
      <c r="C351" s="72" t="str">
        <f ca="1">IF(PaymentSchedule[[#This Row],[PMT NO]]&lt;&gt;"",EOMONTH(LoanStartDate,ROW(PaymentSchedule[[#This Row],[PMT NO]])-ROW(PaymentSchedule[[#Headers],[PMT NO]])-2)+DAY(LoanStartDate),"")</f>
        <v/>
      </c>
      <c r="D35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1" s="73" t="str">
        <f ca="1">IF(PaymentSchedule[[#This Row],[PMT NO]]&lt;&gt;"",ScheduledPayment,"")</f>
        <v/>
      </c>
      <c r="F35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73" t="str">
        <f ca="1">IF(PaymentSchedule[[#This Row],[PMT NO]]&lt;&gt;"",PaymentSchedule[[#This Row],[TOTAL PAYMENT]]-PaymentSchedule[[#This Row],[INTEREST]],"")</f>
        <v/>
      </c>
      <c r="I351" s="73" t="str">
        <f ca="1">IF(PaymentSchedule[[#This Row],[PMT NO]]&lt;&gt;"",PaymentSchedule[[#This Row],[BEGINNING BALANCE]]*(InterestRate/PaymentsPerYear),"")</f>
        <v/>
      </c>
      <c r="J35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73" t="str">
        <f ca="1">IF(PaymentSchedule[[#This Row],[PMT NO]]&lt;&gt;"",SUM(INDEX(PaymentSchedule[INTEREST],1,1):PaymentSchedule[[#This Row],[INTEREST]]),"")</f>
        <v/>
      </c>
    </row>
    <row r="352" spans="2:11" x14ac:dyDescent="0.25">
      <c r="B352" s="74" t="str">
        <f ca="1">IF(LoanIsGood,IF(ROW()-ROW(PaymentSchedule[[#Headers],[PMT NO]])&gt;ScheduledNumberOfPayments,"",ROW()-ROW(PaymentSchedule[[#Headers],[PMT NO]])),"")</f>
        <v/>
      </c>
      <c r="C352" s="72" t="str">
        <f ca="1">IF(PaymentSchedule[[#This Row],[PMT NO]]&lt;&gt;"",EOMONTH(LoanStartDate,ROW(PaymentSchedule[[#This Row],[PMT NO]])-ROW(PaymentSchedule[[#Headers],[PMT NO]])-2)+DAY(LoanStartDate),"")</f>
        <v/>
      </c>
      <c r="D35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2" s="73" t="str">
        <f ca="1">IF(PaymentSchedule[[#This Row],[PMT NO]]&lt;&gt;"",ScheduledPayment,"")</f>
        <v/>
      </c>
      <c r="F35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73" t="str">
        <f ca="1">IF(PaymentSchedule[[#This Row],[PMT NO]]&lt;&gt;"",PaymentSchedule[[#This Row],[TOTAL PAYMENT]]-PaymentSchedule[[#This Row],[INTEREST]],"")</f>
        <v/>
      </c>
      <c r="I352" s="73" t="str">
        <f ca="1">IF(PaymentSchedule[[#This Row],[PMT NO]]&lt;&gt;"",PaymentSchedule[[#This Row],[BEGINNING BALANCE]]*(InterestRate/PaymentsPerYear),"")</f>
        <v/>
      </c>
      <c r="J35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73" t="str">
        <f ca="1">IF(PaymentSchedule[[#This Row],[PMT NO]]&lt;&gt;"",SUM(INDEX(PaymentSchedule[INTEREST],1,1):PaymentSchedule[[#This Row],[INTEREST]]),"")</f>
        <v/>
      </c>
    </row>
    <row r="353" spans="2:11" x14ac:dyDescent="0.25">
      <c r="B353" s="74" t="str">
        <f ca="1">IF(LoanIsGood,IF(ROW()-ROW(PaymentSchedule[[#Headers],[PMT NO]])&gt;ScheduledNumberOfPayments,"",ROW()-ROW(PaymentSchedule[[#Headers],[PMT NO]])),"")</f>
        <v/>
      </c>
      <c r="C353" s="72" t="str">
        <f ca="1">IF(PaymentSchedule[[#This Row],[PMT NO]]&lt;&gt;"",EOMONTH(LoanStartDate,ROW(PaymentSchedule[[#This Row],[PMT NO]])-ROW(PaymentSchedule[[#Headers],[PMT NO]])-2)+DAY(LoanStartDate),"")</f>
        <v/>
      </c>
      <c r="D35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3" s="73" t="str">
        <f ca="1">IF(PaymentSchedule[[#This Row],[PMT NO]]&lt;&gt;"",ScheduledPayment,"")</f>
        <v/>
      </c>
      <c r="F35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73" t="str">
        <f ca="1">IF(PaymentSchedule[[#This Row],[PMT NO]]&lt;&gt;"",PaymentSchedule[[#This Row],[TOTAL PAYMENT]]-PaymentSchedule[[#This Row],[INTEREST]],"")</f>
        <v/>
      </c>
      <c r="I353" s="73" t="str">
        <f ca="1">IF(PaymentSchedule[[#This Row],[PMT NO]]&lt;&gt;"",PaymentSchedule[[#This Row],[BEGINNING BALANCE]]*(InterestRate/PaymentsPerYear),"")</f>
        <v/>
      </c>
      <c r="J35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73" t="str">
        <f ca="1">IF(PaymentSchedule[[#This Row],[PMT NO]]&lt;&gt;"",SUM(INDEX(PaymentSchedule[INTEREST],1,1):PaymentSchedule[[#This Row],[INTEREST]]),"")</f>
        <v/>
      </c>
    </row>
    <row r="354" spans="2:11" x14ac:dyDescent="0.25">
      <c r="B354" s="74" t="str">
        <f ca="1">IF(LoanIsGood,IF(ROW()-ROW(PaymentSchedule[[#Headers],[PMT NO]])&gt;ScheduledNumberOfPayments,"",ROW()-ROW(PaymentSchedule[[#Headers],[PMT NO]])),"")</f>
        <v/>
      </c>
      <c r="C354" s="72" t="str">
        <f ca="1">IF(PaymentSchedule[[#This Row],[PMT NO]]&lt;&gt;"",EOMONTH(LoanStartDate,ROW(PaymentSchedule[[#This Row],[PMT NO]])-ROW(PaymentSchedule[[#Headers],[PMT NO]])-2)+DAY(LoanStartDate),"")</f>
        <v/>
      </c>
      <c r="D35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4" s="73" t="str">
        <f ca="1">IF(PaymentSchedule[[#This Row],[PMT NO]]&lt;&gt;"",ScheduledPayment,"")</f>
        <v/>
      </c>
      <c r="F35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73" t="str">
        <f ca="1">IF(PaymentSchedule[[#This Row],[PMT NO]]&lt;&gt;"",PaymentSchedule[[#This Row],[TOTAL PAYMENT]]-PaymentSchedule[[#This Row],[INTEREST]],"")</f>
        <v/>
      </c>
      <c r="I354" s="73" t="str">
        <f ca="1">IF(PaymentSchedule[[#This Row],[PMT NO]]&lt;&gt;"",PaymentSchedule[[#This Row],[BEGINNING BALANCE]]*(InterestRate/PaymentsPerYear),"")</f>
        <v/>
      </c>
      <c r="J35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73" t="str">
        <f ca="1">IF(PaymentSchedule[[#This Row],[PMT NO]]&lt;&gt;"",SUM(INDEX(PaymentSchedule[INTEREST],1,1):PaymentSchedule[[#This Row],[INTEREST]]),"")</f>
        <v/>
      </c>
    </row>
    <row r="355" spans="2:11" x14ac:dyDescent="0.25">
      <c r="B355" s="74" t="str">
        <f ca="1">IF(LoanIsGood,IF(ROW()-ROW(PaymentSchedule[[#Headers],[PMT NO]])&gt;ScheduledNumberOfPayments,"",ROW()-ROW(PaymentSchedule[[#Headers],[PMT NO]])),"")</f>
        <v/>
      </c>
      <c r="C355" s="72" t="str">
        <f ca="1">IF(PaymentSchedule[[#This Row],[PMT NO]]&lt;&gt;"",EOMONTH(LoanStartDate,ROW(PaymentSchedule[[#This Row],[PMT NO]])-ROW(PaymentSchedule[[#Headers],[PMT NO]])-2)+DAY(LoanStartDate),"")</f>
        <v/>
      </c>
      <c r="D35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5" s="73" t="str">
        <f ca="1">IF(PaymentSchedule[[#This Row],[PMT NO]]&lt;&gt;"",ScheduledPayment,"")</f>
        <v/>
      </c>
      <c r="F35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73" t="str">
        <f ca="1">IF(PaymentSchedule[[#This Row],[PMT NO]]&lt;&gt;"",PaymentSchedule[[#This Row],[TOTAL PAYMENT]]-PaymentSchedule[[#This Row],[INTEREST]],"")</f>
        <v/>
      </c>
      <c r="I355" s="73" t="str">
        <f ca="1">IF(PaymentSchedule[[#This Row],[PMT NO]]&lt;&gt;"",PaymentSchedule[[#This Row],[BEGINNING BALANCE]]*(InterestRate/PaymentsPerYear),"")</f>
        <v/>
      </c>
      <c r="J35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73" t="str">
        <f ca="1">IF(PaymentSchedule[[#This Row],[PMT NO]]&lt;&gt;"",SUM(INDEX(PaymentSchedule[INTEREST],1,1):PaymentSchedule[[#This Row],[INTEREST]]),"")</f>
        <v/>
      </c>
    </row>
    <row r="356" spans="2:11" x14ac:dyDescent="0.25">
      <c r="B356" s="74" t="str">
        <f ca="1">IF(LoanIsGood,IF(ROW()-ROW(PaymentSchedule[[#Headers],[PMT NO]])&gt;ScheduledNumberOfPayments,"",ROW()-ROW(PaymentSchedule[[#Headers],[PMT NO]])),"")</f>
        <v/>
      </c>
      <c r="C356" s="72" t="str">
        <f ca="1">IF(PaymentSchedule[[#This Row],[PMT NO]]&lt;&gt;"",EOMONTH(LoanStartDate,ROW(PaymentSchedule[[#This Row],[PMT NO]])-ROW(PaymentSchedule[[#Headers],[PMT NO]])-2)+DAY(LoanStartDate),"")</f>
        <v/>
      </c>
      <c r="D35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6" s="73" t="str">
        <f ca="1">IF(PaymentSchedule[[#This Row],[PMT NO]]&lt;&gt;"",ScheduledPayment,"")</f>
        <v/>
      </c>
      <c r="F35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73" t="str">
        <f ca="1">IF(PaymentSchedule[[#This Row],[PMT NO]]&lt;&gt;"",PaymentSchedule[[#This Row],[TOTAL PAYMENT]]-PaymentSchedule[[#This Row],[INTEREST]],"")</f>
        <v/>
      </c>
      <c r="I356" s="73" t="str">
        <f ca="1">IF(PaymentSchedule[[#This Row],[PMT NO]]&lt;&gt;"",PaymentSchedule[[#This Row],[BEGINNING BALANCE]]*(InterestRate/PaymentsPerYear),"")</f>
        <v/>
      </c>
      <c r="J35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73" t="str">
        <f ca="1">IF(PaymentSchedule[[#This Row],[PMT NO]]&lt;&gt;"",SUM(INDEX(PaymentSchedule[INTEREST],1,1):PaymentSchedule[[#This Row],[INTEREST]]),"")</f>
        <v/>
      </c>
    </row>
    <row r="357" spans="2:11" x14ac:dyDescent="0.25">
      <c r="B357" s="74" t="str">
        <f ca="1">IF(LoanIsGood,IF(ROW()-ROW(PaymentSchedule[[#Headers],[PMT NO]])&gt;ScheduledNumberOfPayments,"",ROW()-ROW(PaymentSchedule[[#Headers],[PMT NO]])),"")</f>
        <v/>
      </c>
      <c r="C357" s="72" t="str">
        <f ca="1">IF(PaymentSchedule[[#This Row],[PMT NO]]&lt;&gt;"",EOMONTH(LoanStartDate,ROW(PaymentSchedule[[#This Row],[PMT NO]])-ROW(PaymentSchedule[[#Headers],[PMT NO]])-2)+DAY(LoanStartDate),"")</f>
        <v/>
      </c>
      <c r="D35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7" s="73" t="str">
        <f ca="1">IF(PaymentSchedule[[#This Row],[PMT NO]]&lt;&gt;"",ScheduledPayment,"")</f>
        <v/>
      </c>
      <c r="F35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73" t="str">
        <f ca="1">IF(PaymentSchedule[[#This Row],[PMT NO]]&lt;&gt;"",PaymentSchedule[[#This Row],[TOTAL PAYMENT]]-PaymentSchedule[[#This Row],[INTEREST]],"")</f>
        <v/>
      </c>
      <c r="I357" s="73" t="str">
        <f ca="1">IF(PaymentSchedule[[#This Row],[PMT NO]]&lt;&gt;"",PaymentSchedule[[#This Row],[BEGINNING BALANCE]]*(InterestRate/PaymentsPerYear),"")</f>
        <v/>
      </c>
      <c r="J35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73" t="str">
        <f ca="1">IF(PaymentSchedule[[#This Row],[PMT NO]]&lt;&gt;"",SUM(INDEX(PaymentSchedule[INTEREST],1,1):PaymentSchedule[[#This Row],[INTEREST]]),"")</f>
        <v/>
      </c>
    </row>
    <row r="358" spans="2:11" x14ac:dyDescent="0.25">
      <c r="B358" s="74" t="str">
        <f ca="1">IF(LoanIsGood,IF(ROW()-ROW(PaymentSchedule[[#Headers],[PMT NO]])&gt;ScheduledNumberOfPayments,"",ROW()-ROW(PaymentSchedule[[#Headers],[PMT NO]])),"")</f>
        <v/>
      </c>
      <c r="C358" s="72" t="str">
        <f ca="1">IF(PaymentSchedule[[#This Row],[PMT NO]]&lt;&gt;"",EOMONTH(LoanStartDate,ROW(PaymentSchedule[[#This Row],[PMT NO]])-ROW(PaymentSchedule[[#Headers],[PMT NO]])-2)+DAY(LoanStartDate),"")</f>
        <v/>
      </c>
      <c r="D35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8" s="73" t="str">
        <f ca="1">IF(PaymentSchedule[[#This Row],[PMT NO]]&lt;&gt;"",ScheduledPayment,"")</f>
        <v/>
      </c>
      <c r="F35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73" t="str">
        <f ca="1">IF(PaymentSchedule[[#This Row],[PMT NO]]&lt;&gt;"",PaymentSchedule[[#This Row],[TOTAL PAYMENT]]-PaymentSchedule[[#This Row],[INTEREST]],"")</f>
        <v/>
      </c>
      <c r="I358" s="73" t="str">
        <f ca="1">IF(PaymentSchedule[[#This Row],[PMT NO]]&lt;&gt;"",PaymentSchedule[[#This Row],[BEGINNING BALANCE]]*(InterestRate/PaymentsPerYear),"")</f>
        <v/>
      </c>
      <c r="J35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73" t="str">
        <f ca="1">IF(PaymentSchedule[[#This Row],[PMT NO]]&lt;&gt;"",SUM(INDEX(PaymentSchedule[INTEREST],1,1):PaymentSchedule[[#This Row],[INTEREST]]),"")</f>
        <v/>
      </c>
    </row>
    <row r="359" spans="2:11" x14ac:dyDescent="0.25">
      <c r="B359" s="74" t="str">
        <f ca="1">IF(LoanIsGood,IF(ROW()-ROW(PaymentSchedule[[#Headers],[PMT NO]])&gt;ScheduledNumberOfPayments,"",ROW()-ROW(PaymentSchedule[[#Headers],[PMT NO]])),"")</f>
        <v/>
      </c>
      <c r="C359" s="72" t="str">
        <f ca="1">IF(PaymentSchedule[[#This Row],[PMT NO]]&lt;&gt;"",EOMONTH(LoanStartDate,ROW(PaymentSchedule[[#This Row],[PMT NO]])-ROW(PaymentSchedule[[#Headers],[PMT NO]])-2)+DAY(LoanStartDate),"")</f>
        <v/>
      </c>
      <c r="D35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59" s="73" t="str">
        <f ca="1">IF(PaymentSchedule[[#This Row],[PMT NO]]&lt;&gt;"",ScheduledPayment,"")</f>
        <v/>
      </c>
      <c r="F35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73" t="str">
        <f ca="1">IF(PaymentSchedule[[#This Row],[PMT NO]]&lt;&gt;"",PaymentSchedule[[#This Row],[TOTAL PAYMENT]]-PaymentSchedule[[#This Row],[INTEREST]],"")</f>
        <v/>
      </c>
      <c r="I359" s="73" t="str">
        <f ca="1">IF(PaymentSchedule[[#This Row],[PMT NO]]&lt;&gt;"",PaymentSchedule[[#This Row],[BEGINNING BALANCE]]*(InterestRate/PaymentsPerYear),"")</f>
        <v/>
      </c>
      <c r="J35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73" t="str">
        <f ca="1">IF(PaymentSchedule[[#This Row],[PMT NO]]&lt;&gt;"",SUM(INDEX(PaymentSchedule[INTEREST],1,1):PaymentSchedule[[#This Row],[INTEREST]]),"")</f>
        <v/>
      </c>
    </row>
    <row r="360" spans="2:11" x14ac:dyDescent="0.25">
      <c r="B360" s="74" t="str">
        <f ca="1">IF(LoanIsGood,IF(ROW()-ROW(PaymentSchedule[[#Headers],[PMT NO]])&gt;ScheduledNumberOfPayments,"",ROW()-ROW(PaymentSchedule[[#Headers],[PMT NO]])),"")</f>
        <v/>
      </c>
      <c r="C360" s="72" t="str">
        <f ca="1">IF(PaymentSchedule[[#This Row],[PMT NO]]&lt;&gt;"",EOMONTH(LoanStartDate,ROW(PaymentSchedule[[#This Row],[PMT NO]])-ROW(PaymentSchedule[[#Headers],[PMT NO]])-2)+DAY(LoanStartDate),"")</f>
        <v/>
      </c>
      <c r="D36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0" s="73" t="str">
        <f ca="1">IF(PaymentSchedule[[#This Row],[PMT NO]]&lt;&gt;"",ScheduledPayment,"")</f>
        <v/>
      </c>
      <c r="F36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73" t="str">
        <f ca="1">IF(PaymentSchedule[[#This Row],[PMT NO]]&lt;&gt;"",PaymentSchedule[[#This Row],[TOTAL PAYMENT]]-PaymentSchedule[[#This Row],[INTEREST]],"")</f>
        <v/>
      </c>
      <c r="I360" s="73" t="str">
        <f ca="1">IF(PaymentSchedule[[#This Row],[PMT NO]]&lt;&gt;"",PaymentSchedule[[#This Row],[BEGINNING BALANCE]]*(InterestRate/PaymentsPerYear),"")</f>
        <v/>
      </c>
      <c r="J36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73" t="str">
        <f ca="1">IF(PaymentSchedule[[#This Row],[PMT NO]]&lt;&gt;"",SUM(INDEX(PaymentSchedule[INTEREST],1,1):PaymentSchedule[[#This Row],[INTEREST]]),"")</f>
        <v/>
      </c>
    </row>
    <row r="361" spans="2:11" x14ac:dyDescent="0.25">
      <c r="B361" s="74" t="str">
        <f ca="1">IF(LoanIsGood,IF(ROW()-ROW(PaymentSchedule[[#Headers],[PMT NO]])&gt;ScheduledNumberOfPayments,"",ROW()-ROW(PaymentSchedule[[#Headers],[PMT NO]])),"")</f>
        <v/>
      </c>
      <c r="C361" s="72" t="str">
        <f ca="1">IF(PaymentSchedule[[#This Row],[PMT NO]]&lt;&gt;"",EOMONTH(LoanStartDate,ROW(PaymentSchedule[[#This Row],[PMT NO]])-ROW(PaymentSchedule[[#Headers],[PMT NO]])-2)+DAY(LoanStartDate),"")</f>
        <v/>
      </c>
      <c r="D36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1" s="73" t="str">
        <f ca="1">IF(PaymentSchedule[[#This Row],[PMT NO]]&lt;&gt;"",ScheduledPayment,"")</f>
        <v/>
      </c>
      <c r="F36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73" t="str">
        <f ca="1">IF(PaymentSchedule[[#This Row],[PMT NO]]&lt;&gt;"",PaymentSchedule[[#This Row],[TOTAL PAYMENT]]-PaymentSchedule[[#This Row],[INTEREST]],"")</f>
        <v/>
      </c>
      <c r="I361" s="73" t="str">
        <f ca="1">IF(PaymentSchedule[[#This Row],[PMT NO]]&lt;&gt;"",PaymentSchedule[[#This Row],[BEGINNING BALANCE]]*(InterestRate/PaymentsPerYear),"")</f>
        <v/>
      </c>
      <c r="J36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73" t="str">
        <f ca="1">IF(PaymentSchedule[[#This Row],[PMT NO]]&lt;&gt;"",SUM(INDEX(PaymentSchedule[INTEREST],1,1):PaymentSchedule[[#This Row],[INTEREST]]),"")</f>
        <v/>
      </c>
    </row>
    <row r="362" spans="2:11" x14ac:dyDescent="0.25">
      <c r="B362" s="74" t="str">
        <f ca="1">IF(LoanIsGood,IF(ROW()-ROW(PaymentSchedule[[#Headers],[PMT NO]])&gt;ScheduledNumberOfPayments,"",ROW()-ROW(PaymentSchedule[[#Headers],[PMT NO]])),"")</f>
        <v/>
      </c>
      <c r="C362" s="72" t="str">
        <f ca="1">IF(PaymentSchedule[[#This Row],[PMT NO]]&lt;&gt;"",EOMONTH(LoanStartDate,ROW(PaymentSchedule[[#This Row],[PMT NO]])-ROW(PaymentSchedule[[#Headers],[PMT NO]])-2)+DAY(LoanStartDate),"")</f>
        <v/>
      </c>
      <c r="D36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2" s="73" t="str">
        <f ca="1">IF(PaymentSchedule[[#This Row],[PMT NO]]&lt;&gt;"",ScheduledPayment,"")</f>
        <v/>
      </c>
      <c r="F36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73" t="str">
        <f ca="1">IF(PaymentSchedule[[#This Row],[PMT NO]]&lt;&gt;"",PaymentSchedule[[#This Row],[TOTAL PAYMENT]]-PaymentSchedule[[#This Row],[INTEREST]],"")</f>
        <v/>
      </c>
      <c r="I362" s="73" t="str">
        <f ca="1">IF(PaymentSchedule[[#This Row],[PMT NO]]&lt;&gt;"",PaymentSchedule[[#This Row],[BEGINNING BALANCE]]*(InterestRate/PaymentsPerYear),"")</f>
        <v/>
      </c>
      <c r="J36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73" t="str">
        <f ca="1">IF(PaymentSchedule[[#This Row],[PMT NO]]&lt;&gt;"",SUM(INDEX(PaymentSchedule[INTEREST],1,1):PaymentSchedule[[#This Row],[INTEREST]]),"")</f>
        <v/>
      </c>
    </row>
    <row r="363" spans="2:11" x14ac:dyDescent="0.25">
      <c r="B363" s="74" t="str">
        <f ca="1">IF(LoanIsGood,IF(ROW()-ROW(PaymentSchedule[[#Headers],[PMT NO]])&gt;ScheduledNumberOfPayments,"",ROW()-ROW(PaymentSchedule[[#Headers],[PMT NO]])),"")</f>
        <v/>
      </c>
      <c r="C363" s="72" t="str">
        <f ca="1">IF(PaymentSchedule[[#This Row],[PMT NO]]&lt;&gt;"",EOMONTH(LoanStartDate,ROW(PaymentSchedule[[#This Row],[PMT NO]])-ROW(PaymentSchedule[[#Headers],[PMT NO]])-2)+DAY(LoanStartDate),"")</f>
        <v/>
      </c>
      <c r="D36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3" s="73" t="str">
        <f ca="1">IF(PaymentSchedule[[#This Row],[PMT NO]]&lt;&gt;"",ScheduledPayment,"")</f>
        <v/>
      </c>
      <c r="F36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73" t="str">
        <f ca="1">IF(PaymentSchedule[[#This Row],[PMT NO]]&lt;&gt;"",PaymentSchedule[[#This Row],[TOTAL PAYMENT]]-PaymentSchedule[[#This Row],[INTEREST]],"")</f>
        <v/>
      </c>
      <c r="I363" s="73" t="str">
        <f ca="1">IF(PaymentSchedule[[#This Row],[PMT NO]]&lt;&gt;"",PaymentSchedule[[#This Row],[BEGINNING BALANCE]]*(InterestRate/PaymentsPerYear),"")</f>
        <v/>
      </c>
      <c r="J36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73" t="str">
        <f ca="1">IF(PaymentSchedule[[#This Row],[PMT NO]]&lt;&gt;"",SUM(INDEX(PaymentSchedule[INTEREST],1,1):PaymentSchedule[[#This Row],[INTEREST]]),"")</f>
        <v/>
      </c>
    </row>
    <row r="364" spans="2:11" x14ac:dyDescent="0.25">
      <c r="B364" s="74" t="str">
        <f ca="1">IF(LoanIsGood,IF(ROW()-ROW(PaymentSchedule[[#Headers],[PMT NO]])&gt;ScheduledNumberOfPayments,"",ROW()-ROW(PaymentSchedule[[#Headers],[PMT NO]])),"")</f>
        <v/>
      </c>
      <c r="C364" s="72" t="str">
        <f ca="1">IF(PaymentSchedule[[#This Row],[PMT NO]]&lt;&gt;"",EOMONTH(LoanStartDate,ROW(PaymentSchedule[[#This Row],[PMT NO]])-ROW(PaymentSchedule[[#Headers],[PMT NO]])-2)+DAY(LoanStartDate),"")</f>
        <v/>
      </c>
      <c r="D36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4" s="73" t="str">
        <f ca="1">IF(PaymentSchedule[[#This Row],[PMT NO]]&lt;&gt;"",ScheduledPayment,"")</f>
        <v/>
      </c>
      <c r="F36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73" t="str">
        <f ca="1">IF(PaymentSchedule[[#This Row],[PMT NO]]&lt;&gt;"",PaymentSchedule[[#This Row],[TOTAL PAYMENT]]-PaymentSchedule[[#This Row],[INTEREST]],"")</f>
        <v/>
      </c>
      <c r="I364" s="73" t="str">
        <f ca="1">IF(PaymentSchedule[[#This Row],[PMT NO]]&lt;&gt;"",PaymentSchedule[[#This Row],[BEGINNING BALANCE]]*(InterestRate/PaymentsPerYear),"")</f>
        <v/>
      </c>
      <c r="J36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73" t="str">
        <f ca="1">IF(PaymentSchedule[[#This Row],[PMT NO]]&lt;&gt;"",SUM(INDEX(PaymentSchedule[INTEREST],1,1):PaymentSchedule[[#This Row],[INTEREST]]),"")</f>
        <v/>
      </c>
    </row>
    <row r="365" spans="2:11" x14ac:dyDescent="0.25">
      <c r="B365" s="74" t="str">
        <f ca="1">IF(LoanIsGood,IF(ROW()-ROW(PaymentSchedule[[#Headers],[PMT NO]])&gt;ScheduledNumberOfPayments,"",ROW()-ROW(PaymentSchedule[[#Headers],[PMT NO]])),"")</f>
        <v/>
      </c>
      <c r="C365" s="72" t="str">
        <f ca="1">IF(PaymentSchedule[[#This Row],[PMT NO]]&lt;&gt;"",EOMONTH(LoanStartDate,ROW(PaymentSchedule[[#This Row],[PMT NO]])-ROW(PaymentSchedule[[#Headers],[PMT NO]])-2)+DAY(LoanStartDate),"")</f>
        <v/>
      </c>
      <c r="D36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5" s="73" t="str">
        <f ca="1">IF(PaymentSchedule[[#This Row],[PMT NO]]&lt;&gt;"",ScheduledPayment,"")</f>
        <v/>
      </c>
      <c r="F36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73" t="str">
        <f ca="1">IF(PaymentSchedule[[#This Row],[PMT NO]]&lt;&gt;"",PaymentSchedule[[#This Row],[TOTAL PAYMENT]]-PaymentSchedule[[#This Row],[INTEREST]],"")</f>
        <v/>
      </c>
      <c r="I365" s="73" t="str">
        <f ca="1">IF(PaymentSchedule[[#This Row],[PMT NO]]&lt;&gt;"",PaymentSchedule[[#This Row],[BEGINNING BALANCE]]*(InterestRate/PaymentsPerYear),"")</f>
        <v/>
      </c>
      <c r="J36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73" t="str">
        <f ca="1">IF(PaymentSchedule[[#This Row],[PMT NO]]&lt;&gt;"",SUM(INDEX(PaymentSchedule[INTEREST],1,1):PaymentSchedule[[#This Row],[INTEREST]]),"")</f>
        <v/>
      </c>
    </row>
    <row r="366" spans="2:11" x14ac:dyDescent="0.25">
      <c r="B366" s="74" t="str">
        <f ca="1">IF(LoanIsGood,IF(ROW()-ROW(PaymentSchedule[[#Headers],[PMT NO]])&gt;ScheduledNumberOfPayments,"",ROW()-ROW(PaymentSchedule[[#Headers],[PMT NO]])),"")</f>
        <v/>
      </c>
      <c r="C366" s="72" t="str">
        <f ca="1">IF(PaymentSchedule[[#This Row],[PMT NO]]&lt;&gt;"",EOMONTH(LoanStartDate,ROW(PaymentSchedule[[#This Row],[PMT NO]])-ROW(PaymentSchedule[[#Headers],[PMT NO]])-2)+DAY(LoanStartDate),"")</f>
        <v/>
      </c>
      <c r="D36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6" s="73" t="str">
        <f ca="1">IF(PaymentSchedule[[#This Row],[PMT NO]]&lt;&gt;"",ScheduledPayment,"")</f>
        <v/>
      </c>
      <c r="F36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73" t="str">
        <f ca="1">IF(PaymentSchedule[[#This Row],[PMT NO]]&lt;&gt;"",PaymentSchedule[[#This Row],[TOTAL PAYMENT]]-PaymentSchedule[[#This Row],[INTEREST]],"")</f>
        <v/>
      </c>
      <c r="I366" s="73" t="str">
        <f ca="1">IF(PaymentSchedule[[#This Row],[PMT NO]]&lt;&gt;"",PaymentSchedule[[#This Row],[BEGINNING BALANCE]]*(InterestRate/PaymentsPerYear),"")</f>
        <v/>
      </c>
      <c r="J36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73" t="str">
        <f ca="1">IF(PaymentSchedule[[#This Row],[PMT NO]]&lt;&gt;"",SUM(INDEX(PaymentSchedule[INTEREST],1,1):PaymentSchedule[[#This Row],[INTEREST]]),"")</f>
        <v/>
      </c>
    </row>
    <row r="367" spans="2:11" x14ac:dyDescent="0.25">
      <c r="B367" s="74" t="str">
        <f ca="1">IF(LoanIsGood,IF(ROW()-ROW(PaymentSchedule[[#Headers],[PMT NO]])&gt;ScheduledNumberOfPayments,"",ROW()-ROW(PaymentSchedule[[#Headers],[PMT NO]])),"")</f>
        <v/>
      </c>
      <c r="C367" s="72" t="str">
        <f ca="1">IF(PaymentSchedule[[#This Row],[PMT NO]]&lt;&gt;"",EOMONTH(LoanStartDate,ROW(PaymentSchedule[[#This Row],[PMT NO]])-ROW(PaymentSchedule[[#Headers],[PMT NO]])-2)+DAY(LoanStartDate),"")</f>
        <v/>
      </c>
      <c r="D367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7" s="73" t="str">
        <f ca="1">IF(PaymentSchedule[[#This Row],[PMT NO]]&lt;&gt;"",ScheduledPayment,"")</f>
        <v/>
      </c>
      <c r="F367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73" t="str">
        <f ca="1">IF(PaymentSchedule[[#This Row],[PMT NO]]&lt;&gt;"",PaymentSchedule[[#This Row],[TOTAL PAYMENT]]-PaymentSchedule[[#This Row],[INTEREST]],"")</f>
        <v/>
      </c>
      <c r="I367" s="73" t="str">
        <f ca="1">IF(PaymentSchedule[[#This Row],[PMT NO]]&lt;&gt;"",PaymentSchedule[[#This Row],[BEGINNING BALANCE]]*(InterestRate/PaymentsPerYear),"")</f>
        <v/>
      </c>
      <c r="J367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73" t="str">
        <f ca="1">IF(PaymentSchedule[[#This Row],[PMT NO]]&lt;&gt;"",SUM(INDEX(PaymentSchedule[INTEREST],1,1):PaymentSchedule[[#This Row],[INTEREST]]),"")</f>
        <v/>
      </c>
    </row>
    <row r="368" spans="2:11" x14ac:dyDescent="0.25">
      <c r="B368" s="74" t="str">
        <f ca="1">IF(LoanIsGood,IF(ROW()-ROW(PaymentSchedule[[#Headers],[PMT NO]])&gt;ScheduledNumberOfPayments,"",ROW()-ROW(PaymentSchedule[[#Headers],[PMT NO]])),"")</f>
        <v/>
      </c>
      <c r="C368" s="72" t="str">
        <f ca="1">IF(PaymentSchedule[[#This Row],[PMT NO]]&lt;&gt;"",EOMONTH(LoanStartDate,ROW(PaymentSchedule[[#This Row],[PMT NO]])-ROW(PaymentSchedule[[#Headers],[PMT NO]])-2)+DAY(LoanStartDate),"")</f>
        <v/>
      </c>
      <c r="D368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8" s="73" t="str">
        <f ca="1">IF(PaymentSchedule[[#This Row],[PMT NO]]&lt;&gt;"",ScheduledPayment,"")</f>
        <v/>
      </c>
      <c r="F368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73" t="str">
        <f ca="1">IF(PaymentSchedule[[#This Row],[PMT NO]]&lt;&gt;"",PaymentSchedule[[#This Row],[TOTAL PAYMENT]]-PaymentSchedule[[#This Row],[INTEREST]],"")</f>
        <v/>
      </c>
      <c r="I368" s="73" t="str">
        <f ca="1">IF(PaymentSchedule[[#This Row],[PMT NO]]&lt;&gt;"",PaymentSchedule[[#This Row],[BEGINNING BALANCE]]*(InterestRate/PaymentsPerYear),"")</f>
        <v/>
      </c>
      <c r="J368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73" t="str">
        <f ca="1">IF(PaymentSchedule[[#This Row],[PMT NO]]&lt;&gt;"",SUM(INDEX(PaymentSchedule[INTEREST],1,1):PaymentSchedule[[#This Row],[INTEREST]]),"")</f>
        <v/>
      </c>
    </row>
    <row r="369" spans="2:11" x14ac:dyDescent="0.25">
      <c r="B369" s="74" t="str">
        <f ca="1">IF(LoanIsGood,IF(ROW()-ROW(PaymentSchedule[[#Headers],[PMT NO]])&gt;ScheduledNumberOfPayments,"",ROW()-ROW(PaymentSchedule[[#Headers],[PMT NO]])),"")</f>
        <v/>
      </c>
      <c r="C369" s="72" t="str">
        <f ca="1">IF(PaymentSchedule[[#This Row],[PMT NO]]&lt;&gt;"",EOMONTH(LoanStartDate,ROW(PaymentSchedule[[#This Row],[PMT NO]])-ROW(PaymentSchedule[[#Headers],[PMT NO]])-2)+DAY(LoanStartDate),"")</f>
        <v/>
      </c>
      <c r="D369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69" s="73" t="str">
        <f ca="1">IF(PaymentSchedule[[#This Row],[PMT NO]]&lt;&gt;"",ScheduledPayment,"")</f>
        <v/>
      </c>
      <c r="F369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73" t="str">
        <f ca="1">IF(PaymentSchedule[[#This Row],[PMT NO]]&lt;&gt;"",PaymentSchedule[[#This Row],[TOTAL PAYMENT]]-PaymentSchedule[[#This Row],[INTEREST]],"")</f>
        <v/>
      </c>
      <c r="I369" s="73" t="str">
        <f ca="1">IF(PaymentSchedule[[#This Row],[PMT NO]]&lt;&gt;"",PaymentSchedule[[#This Row],[BEGINNING BALANCE]]*(InterestRate/PaymentsPerYear),"")</f>
        <v/>
      </c>
      <c r="J369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73" t="str">
        <f ca="1">IF(PaymentSchedule[[#This Row],[PMT NO]]&lt;&gt;"",SUM(INDEX(PaymentSchedule[INTEREST],1,1):PaymentSchedule[[#This Row],[INTEREST]]),"")</f>
        <v/>
      </c>
    </row>
    <row r="370" spans="2:11" x14ac:dyDescent="0.25">
      <c r="B370" s="74" t="str">
        <f ca="1">IF(LoanIsGood,IF(ROW()-ROW(PaymentSchedule[[#Headers],[PMT NO]])&gt;ScheduledNumberOfPayments,"",ROW()-ROW(PaymentSchedule[[#Headers],[PMT NO]])),"")</f>
        <v/>
      </c>
      <c r="C370" s="72" t="str">
        <f ca="1">IF(PaymentSchedule[[#This Row],[PMT NO]]&lt;&gt;"",EOMONTH(LoanStartDate,ROW(PaymentSchedule[[#This Row],[PMT NO]])-ROW(PaymentSchedule[[#Headers],[PMT NO]])-2)+DAY(LoanStartDate),"")</f>
        <v/>
      </c>
      <c r="D370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0" s="73" t="str">
        <f ca="1">IF(PaymentSchedule[[#This Row],[PMT NO]]&lt;&gt;"",ScheduledPayment,"")</f>
        <v/>
      </c>
      <c r="F370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73" t="str">
        <f ca="1">IF(PaymentSchedule[[#This Row],[PMT NO]]&lt;&gt;"",PaymentSchedule[[#This Row],[TOTAL PAYMENT]]-PaymentSchedule[[#This Row],[INTEREST]],"")</f>
        <v/>
      </c>
      <c r="I370" s="73" t="str">
        <f ca="1">IF(PaymentSchedule[[#This Row],[PMT NO]]&lt;&gt;"",PaymentSchedule[[#This Row],[BEGINNING BALANCE]]*(InterestRate/PaymentsPerYear),"")</f>
        <v/>
      </c>
      <c r="J370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73" t="str">
        <f ca="1">IF(PaymentSchedule[[#This Row],[PMT NO]]&lt;&gt;"",SUM(INDEX(PaymentSchedule[INTEREST],1,1):PaymentSchedule[[#This Row],[INTEREST]]),"")</f>
        <v/>
      </c>
    </row>
    <row r="371" spans="2:11" x14ac:dyDescent="0.25">
      <c r="B371" s="74" t="str">
        <f ca="1">IF(LoanIsGood,IF(ROW()-ROW(PaymentSchedule[[#Headers],[PMT NO]])&gt;ScheduledNumberOfPayments,"",ROW()-ROW(PaymentSchedule[[#Headers],[PMT NO]])),"")</f>
        <v/>
      </c>
      <c r="C371" s="72" t="str">
        <f ca="1">IF(PaymentSchedule[[#This Row],[PMT NO]]&lt;&gt;"",EOMONTH(LoanStartDate,ROW(PaymentSchedule[[#This Row],[PMT NO]])-ROW(PaymentSchedule[[#Headers],[PMT NO]])-2)+DAY(LoanStartDate),"")</f>
        <v/>
      </c>
      <c r="D371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1" s="73" t="str">
        <f ca="1">IF(PaymentSchedule[[#This Row],[PMT NO]]&lt;&gt;"",ScheduledPayment,"")</f>
        <v/>
      </c>
      <c r="F371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73" t="str">
        <f ca="1">IF(PaymentSchedule[[#This Row],[PMT NO]]&lt;&gt;"",PaymentSchedule[[#This Row],[TOTAL PAYMENT]]-PaymentSchedule[[#This Row],[INTEREST]],"")</f>
        <v/>
      </c>
      <c r="I371" s="73" t="str">
        <f ca="1">IF(PaymentSchedule[[#This Row],[PMT NO]]&lt;&gt;"",PaymentSchedule[[#This Row],[BEGINNING BALANCE]]*(InterestRate/PaymentsPerYear),"")</f>
        <v/>
      </c>
      <c r="J371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73" t="str">
        <f ca="1">IF(PaymentSchedule[[#This Row],[PMT NO]]&lt;&gt;"",SUM(INDEX(PaymentSchedule[INTEREST],1,1):PaymentSchedule[[#This Row],[INTEREST]]),"")</f>
        <v/>
      </c>
    </row>
    <row r="372" spans="2:11" x14ac:dyDescent="0.25">
      <c r="B372" s="74" t="str">
        <f ca="1">IF(LoanIsGood,IF(ROW()-ROW(PaymentSchedule[[#Headers],[PMT NO]])&gt;ScheduledNumberOfPayments,"",ROW()-ROW(PaymentSchedule[[#Headers],[PMT NO]])),"")</f>
        <v/>
      </c>
      <c r="C372" s="72" t="str">
        <f ca="1">IF(PaymentSchedule[[#This Row],[PMT NO]]&lt;&gt;"",EOMONTH(LoanStartDate,ROW(PaymentSchedule[[#This Row],[PMT NO]])-ROW(PaymentSchedule[[#Headers],[PMT NO]])-2)+DAY(LoanStartDate),"")</f>
        <v/>
      </c>
      <c r="D372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2" s="73" t="str">
        <f ca="1">IF(PaymentSchedule[[#This Row],[PMT NO]]&lt;&gt;"",ScheduledPayment,"")</f>
        <v/>
      </c>
      <c r="F372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2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2" s="73" t="str">
        <f ca="1">IF(PaymentSchedule[[#This Row],[PMT NO]]&lt;&gt;"",PaymentSchedule[[#This Row],[TOTAL PAYMENT]]-PaymentSchedule[[#This Row],[INTEREST]],"")</f>
        <v/>
      </c>
      <c r="I372" s="73" t="str">
        <f ca="1">IF(PaymentSchedule[[#This Row],[PMT NO]]&lt;&gt;"",PaymentSchedule[[#This Row],[BEGINNING BALANCE]]*(InterestRate/PaymentsPerYear),"")</f>
        <v/>
      </c>
      <c r="J372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2" s="73" t="str">
        <f ca="1">IF(PaymentSchedule[[#This Row],[PMT NO]]&lt;&gt;"",SUM(INDEX(PaymentSchedule[INTEREST],1,1):PaymentSchedule[[#This Row],[INTEREST]]),"")</f>
        <v/>
      </c>
    </row>
    <row r="373" spans="2:11" x14ac:dyDescent="0.25">
      <c r="B373" s="74" t="str">
        <f ca="1">IF(LoanIsGood,IF(ROW()-ROW(PaymentSchedule[[#Headers],[PMT NO]])&gt;ScheduledNumberOfPayments,"",ROW()-ROW(PaymentSchedule[[#Headers],[PMT NO]])),"")</f>
        <v/>
      </c>
      <c r="C373" s="72" t="str">
        <f ca="1">IF(PaymentSchedule[[#This Row],[PMT NO]]&lt;&gt;"",EOMONTH(LoanStartDate,ROW(PaymentSchedule[[#This Row],[PMT NO]])-ROW(PaymentSchedule[[#Headers],[PMT NO]])-2)+DAY(LoanStartDate),"")</f>
        <v/>
      </c>
      <c r="D373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3" s="73" t="str">
        <f ca="1">IF(PaymentSchedule[[#This Row],[PMT NO]]&lt;&gt;"",ScheduledPayment,"")</f>
        <v/>
      </c>
      <c r="F373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3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3" s="73" t="str">
        <f ca="1">IF(PaymentSchedule[[#This Row],[PMT NO]]&lt;&gt;"",PaymentSchedule[[#This Row],[TOTAL PAYMENT]]-PaymentSchedule[[#This Row],[INTEREST]],"")</f>
        <v/>
      </c>
      <c r="I373" s="73" t="str">
        <f ca="1">IF(PaymentSchedule[[#This Row],[PMT NO]]&lt;&gt;"",PaymentSchedule[[#This Row],[BEGINNING BALANCE]]*(InterestRate/PaymentsPerYear),"")</f>
        <v/>
      </c>
      <c r="J373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3" s="73" t="str">
        <f ca="1">IF(PaymentSchedule[[#This Row],[PMT NO]]&lt;&gt;"",SUM(INDEX(PaymentSchedule[INTEREST],1,1):PaymentSchedule[[#This Row],[INTEREST]]),"")</f>
        <v/>
      </c>
    </row>
    <row r="374" spans="2:11" x14ac:dyDescent="0.25">
      <c r="B374" s="74" t="str">
        <f ca="1">IF(LoanIsGood,IF(ROW()-ROW(PaymentSchedule[[#Headers],[PMT NO]])&gt;ScheduledNumberOfPayments,"",ROW()-ROW(PaymentSchedule[[#Headers],[PMT NO]])),"")</f>
        <v/>
      </c>
      <c r="C374" s="72" t="str">
        <f ca="1">IF(PaymentSchedule[[#This Row],[PMT NO]]&lt;&gt;"",EOMONTH(LoanStartDate,ROW(PaymentSchedule[[#This Row],[PMT NO]])-ROW(PaymentSchedule[[#Headers],[PMT NO]])-2)+DAY(LoanStartDate),"")</f>
        <v/>
      </c>
      <c r="D374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4" s="73" t="str">
        <f ca="1">IF(PaymentSchedule[[#This Row],[PMT NO]]&lt;&gt;"",ScheduledPayment,"")</f>
        <v/>
      </c>
      <c r="F374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4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4" s="73" t="str">
        <f ca="1">IF(PaymentSchedule[[#This Row],[PMT NO]]&lt;&gt;"",PaymentSchedule[[#This Row],[TOTAL PAYMENT]]-PaymentSchedule[[#This Row],[INTEREST]],"")</f>
        <v/>
      </c>
      <c r="I374" s="73" t="str">
        <f ca="1">IF(PaymentSchedule[[#This Row],[PMT NO]]&lt;&gt;"",PaymentSchedule[[#This Row],[BEGINNING BALANCE]]*(InterestRate/PaymentsPerYear),"")</f>
        <v/>
      </c>
      <c r="J374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4" s="73" t="str">
        <f ca="1">IF(PaymentSchedule[[#This Row],[PMT NO]]&lt;&gt;"",SUM(INDEX(PaymentSchedule[INTEREST],1,1):PaymentSchedule[[#This Row],[INTEREST]]),"")</f>
        <v/>
      </c>
    </row>
    <row r="375" spans="2:11" x14ac:dyDescent="0.25">
      <c r="B375" s="74" t="str">
        <f ca="1">IF(LoanIsGood,IF(ROW()-ROW(PaymentSchedule[[#Headers],[PMT NO]])&gt;ScheduledNumberOfPayments,"",ROW()-ROW(PaymentSchedule[[#Headers],[PMT NO]])),"")</f>
        <v/>
      </c>
      <c r="C375" s="72" t="str">
        <f ca="1">IF(PaymentSchedule[[#This Row],[PMT NO]]&lt;&gt;"",EOMONTH(LoanStartDate,ROW(PaymentSchedule[[#This Row],[PMT NO]])-ROW(PaymentSchedule[[#Headers],[PMT NO]])-2)+DAY(LoanStartDate),"")</f>
        <v/>
      </c>
      <c r="D375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5" s="73" t="str">
        <f ca="1">IF(PaymentSchedule[[#This Row],[PMT NO]]&lt;&gt;"",ScheduledPayment,"")</f>
        <v/>
      </c>
      <c r="F375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5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5" s="73" t="str">
        <f ca="1">IF(PaymentSchedule[[#This Row],[PMT NO]]&lt;&gt;"",PaymentSchedule[[#This Row],[TOTAL PAYMENT]]-PaymentSchedule[[#This Row],[INTEREST]],"")</f>
        <v/>
      </c>
      <c r="I375" s="73" t="str">
        <f ca="1">IF(PaymentSchedule[[#This Row],[PMT NO]]&lt;&gt;"",PaymentSchedule[[#This Row],[BEGINNING BALANCE]]*(InterestRate/PaymentsPerYear),"")</f>
        <v/>
      </c>
      <c r="J375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5" s="73" t="str">
        <f ca="1">IF(PaymentSchedule[[#This Row],[PMT NO]]&lt;&gt;"",SUM(INDEX(PaymentSchedule[INTEREST],1,1):PaymentSchedule[[#This Row],[INTEREST]]),"")</f>
        <v/>
      </c>
    </row>
    <row r="376" spans="2:11" x14ac:dyDescent="0.25">
      <c r="B376" s="74" t="str">
        <f ca="1">IF(LoanIsGood,IF(ROW()-ROW(PaymentSchedule[[#Headers],[PMT NO]])&gt;ScheduledNumberOfPayments,"",ROW()-ROW(PaymentSchedule[[#Headers],[PMT NO]])),"")</f>
        <v/>
      </c>
      <c r="C376" s="72" t="str">
        <f ca="1">IF(PaymentSchedule[[#This Row],[PMT NO]]&lt;&gt;"",EOMONTH(LoanStartDate,ROW(PaymentSchedule[[#This Row],[PMT NO]])-ROW(PaymentSchedule[[#Headers],[PMT NO]])-2)+DAY(LoanStartDate),"")</f>
        <v/>
      </c>
      <c r="D376" s="73" t="str">
        <f ca="1">IF(PaymentSchedule[[#This Row],[PMT NO]]&lt;&gt;"",IF(ROW()-ROW(PaymentSchedule[[#Headers],[BEGINNING BALANCE]])=1,LoanAmount,INDEX(PaymentSchedule[ENDING BALANCE],ROW()-ROW(PaymentSchedule[[#Headers],[BEGINNING BALANCE]])-1)),"")</f>
        <v/>
      </c>
      <c r="E376" s="73" t="str">
        <f ca="1">IF(PaymentSchedule[[#This Row],[PMT NO]]&lt;&gt;"",ScheduledPayment,"")</f>
        <v/>
      </c>
      <c r="F376" s="73" t="str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6" s="73" t="str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6" s="73" t="str">
        <f ca="1">IF(PaymentSchedule[[#This Row],[PMT NO]]&lt;&gt;"",PaymentSchedule[[#This Row],[TOTAL PAYMENT]]-PaymentSchedule[[#This Row],[INTEREST]],"")</f>
        <v/>
      </c>
      <c r="I376" s="73" t="str">
        <f ca="1">IF(PaymentSchedule[[#This Row],[PMT NO]]&lt;&gt;"",PaymentSchedule[[#This Row],[BEGINNING BALANCE]]*(InterestRate/PaymentsPerYear),"")</f>
        <v/>
      </c>
      <c r="J376" s="73" t="str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6" s="73" t="str">
        <f ca="1">IF(PaymentSchedule[[#This Row],[PMT NO]]&lt;&gt;"",SUM(INDEX(PaymentSchedule[INTEREST],1,1):PaymentSchedule[[#This Row],[INTEREST]]),"")</f>
        <v/>
      </c>
    </row>
  </sheetData>
  <mergeCells count="12">
    <mergeCell ref="C12:D12"/>
    <mergeCell ref="G12:H12"/>
    <mergeCell ref="G13:H13"/>
    <mergeCell ref="C14:D14"/>
    <mergeCell ref="H14:I14"/>
    <mergeCell ref="C11:D11"/>
    <mergeCell ref="G11:H11"/>
    <mergeCell ref="C8:D8"/>
    <mergeCell ref="G8:H8"/>
    <mergeCell ref="G9:H9"/>
    <mergeCell ref="C10:D10"/>
    <mergeCell ref="G10:H10"/>
  </mergeCells>
  <conditionalFormatting sqref="B17:K376">
    <cfRule type="expression" dxfId="0" priority="1">
      <formula>($B17="")+(($D17=0)*($F17=0))</formula>
    </cfRule>
  </conditionalFormatting>
  <dataValidations count="26">
    <dataValidation allowBlank="1" showInputMessage="1" showErrorMessage="1" prompt="Enter the name of the lender in this cell" sqref="H14:I14" xr:uid="{00000000-0002-0000-0200-000000000000}"/>
    <dataValidation allowBlank="1" showInputMessage="1" showErrorMessage="1" prompt="Cumulative interest is automatically updated in this column" sqref="K16" xr:uid="{00000000-0002-0000-0200-000001000000}"/>
    <dataValidation allowBlank="1" showInputMessage="1" showErrorMessage="1" prompt="Ending balance is automatically updated in this column" sqref="J16" xr:uid="{00000000-0002-0000-0200-000002000000}"/>
    <dataValidation allowBlank="1" showInputMessage="1" showErrorMessage="1" prompt="Interest is automatically updated in this column" sqref="I16" xr:uid="{00000000-0002-0000-0200-000003000000}"/>
    <dataValidation allowBlank="1" showInputMessage="1" showErrorMessage="1" prompt="Principal is automatically updated in this column" sqref="H16" xr:uid="{00000000-0002-0000-0200-000004000000}"/>
    <dataValidation allowBlank="1" showInputMessage="1" showErrorMessage="1" prompt="Total payment is automatically updated in this column" sqref="G16" xr:uid="{00000000-0002-0000-0200-000005000000}"/>
    <dataValidation allowBlank="1" showInputMessage="1" showErrorMessage="1" prompt="Extra payment is automatically updated in this column" sqref="F16" xr:uid="{00000000-0002-0000-0200-000006000000}"/>
    <dataValidation allowBlank="1" showInputMessage="1" showErrorMessage="1" prompt="Scheduled payment is automatically updated in this column" sqref="E16" xr:uid="{00000000-0002-0000-0200-000007000000}"/>
    <dataValidation allowBlank="1" showInputMessage="1" showErrorMessage="1" prompt="Beginning balance is automatically updated in this column" sqref="D16" xr:uid="{00000000-0002-0000-0200-000008000000}"/>
    <dataValidation allowBlank="1" showInputMessage="1" showErrorMessage="1" prompt="Payment date is automatically updated in this column" sqref="C16" xr:uid="{00000000-0002-0000-0200-000009000000}"/>
    <dataValidation allowBlank="1" showInputMessage="1" showErrorMessage="1" prompt="Payment number is automatically updated in this column" sqref="B16" xr:uid="{00000000-0002-0000-0200-00000A000000}"/>
    <dataValidation allowBlank="1" showInputMessage="1" showErrorMessage="1" prompt="Automatically updated total early payments" sqref="I11:I12" xr:uid="{00000000-0002-0000-0200-00000B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6" xr:uid="{00000000-0002-0000-0200-00000C000000}"/>
    <dataValidation allowBlank="1" showInputMessage="1" showErrorMessage="1" prompt="Loan Summary fields from I3 to I7 are automatically adjusted based on the values entered. Enter the Lender's name in I9" sqref="G7" xr:uid="{00000000-0002-0000-0200-00000D000000}"/>
    <dataValidation allowBlank="1" showInputMessage="1" showErrorMessage="1" prompt="Enter loan values in cells E3 to E7 and E9. Description of each loan value is in column C. Payment Schedule table starting in cell B11 will automatically update" sqref="C7" xr:uid="{00000000-0002-0000-0200-00000E000000}"/>
    <dataValidation allowBlank="1" showInputMessage="1" showErrorMessage="1" prompt="This workbook produces a loan amortization schedule that calculates total interest and total payments &amp; includes the option for extra payments" sqref="A6" xr:uid="{00000000-0002-0000-0200-00000F000000}"/>
    <dataValidation allowBlank="1" showInputMessage="1" showErrorMessage="1" prompt="Automatically updated actual number of payments" sqref="I10" xr:uid="{00000000-0002-0000-0200-000010000000}"/>
    <dataValidation allowBlank="1" showInputMessage="1" showErrorMessage="1" prompt="Automatically updated scheduled number of payments" sqref="I9" xr:uid="{00000000-0002-0000-0200-000011000000}"/>
    <dataValidation allowBlank="1" showInputMessage="1" showErrorMessage="1" prompt="Automatically updated scheduled payment amount" sqref="I8" xr:uid="{00000000-0002-0000-0200-000012000000}"/>
    <dataValidation allowBlank="1" showInputMessage="1" showErrorMessage="1" prompt="Automatically calculated total interest" sqref="I13" xr:uid="{00000000-0002-0000-0200-000013000000}"/>
    <dataValidation allowBlank="1" showInputMessage="1" showErrorMessage="1" prompt="Enter the amount of extra payment in this cell" sqref="E14" xr:uid="{00000000-0002-0000-0200-000014000000}"/>
    <dataValidation allowBlank="1" showInputMessage="1" showErrorMessage="1" prompt="Enter the start date of loan in this cell" sqref="E12" xr:uid="{00000000-0002-0000-0200-000015000000}"/>
    <dataValidation allowBlank="1" showInputMessage="1" showErrorMessage="1" prompt="Enter the number of payments to be made in a year in this cell" sqref="E11" xr:uid="{00000000-0002-0000-0200-000016000000}"/>
    <dataValidation allowBlank="1" showInputMessage="1" showErrorMessage="1" prompt="Enter loan period in years in this cell" sqref="E10" xr:uid="{00000000-0002-0000-0200-000017000000}"/>
    <dataValidation allowBlank="1" showInputMessage="1" showErrorMessage="1" prompt="Enter interest rate to be paid annually in this cell" sqref="E9" xr:uid="{00000000-0002-0000-0200-000018000000}"/>
    <dataValidation allowBlank="1" showInputMessage="1" showErrorMessage="1" prompt="Enter Loan Amount in this cell" sqref="E8" xr:uid="{00000000-0002-0000-0200-000019000000}"/>
  </dataValidations>
  <hyperlinks>
    <hyperlink ref="D9" r:id="rId1" display="[SEE CURRENT]" xr:uid="{00000000-0004-0000-0200-000000000000}"/>
    <hyperlink ref="I4" r:id="rId2" xr:uid="{00000000-0004-0000-0200-000001000000}"/>
  </hyperlinks>
  <printOptions horizontalCentered="1"/>
  <pageMargins left="0.4" right="0.4" top="0.4" bottom="0.5" header="0.3" footer="0.3"/>
  <pageSetup scale="7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Instructions</vt:lpstr>
      <vt:lpstr>Cash Flow Schedule</vt:lpstr>
      <vt:lpstr>Options</vt:lpstr>
      <vt:lpstr>Excel Amortization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'Excel 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Rolfs, Scott</dc:creator>
  <cp:lastModifiedBy>Rob Kratoska</cp:lastModifiedBy>
  <cp:lastPrinted>2020-03-18T19:49:40Z</cp:lastPrinted>
  <dcterms:created xsi:type="dcterms:W3CDTF">2015-06-18T16:51:47Z</dcterms:created>
  <dcterms:modified xsi:type="dcterms:W3CDTF">2025-03-26T22:14:21Z</dcterms:modified>
</cp:coreProperties>
</file>